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สถิติลงเว็บไซต์\เริ่มใหม่\6. มิ.ย.2562\"/>
    </mc:Choice>
  </mc:AlternateContent>
  <bookViews>
    <workbookView xWindow="0" yWindow="0" windowWidth="17970" windowHeight="8205" activeTab="2"/>
  </bookViews>
  <sheets>
    <sheet name="ผด มิย62" sheetId="5" r:id="rId1"/>
    <sheet name="ต.ค.-มิ.ย.62 ผด" sheetId="6" r:id="rId2"/>
    <sheet name="ขาออกมิย62,ตค61-มิย62" sheetId="7" r:id="rId3"/>
    <sheet name="นำเข้าตค61-มิย62" sheetId="8" r:id="rId4"/>
    <sheet name="นำเข้ามิย62" sheetId="9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9" l="1"/>
  <c r="E17" i="9"/>
  <c r="D17" i="9"/>
  <c r="D16" i="9"/>
  <c r="F15" i="9"/>
  <c r="F16" i="9" s="1"/>
  <c r="E15" i="9"/>
  <c r="E16" i="9" s="1"/>
  <c r="D15" i="9"/>
  <c r="G13" i="9"/>
  <c r="G12" i="9"/>
  <c r="F17" i="8"/>
  <c r="E17" i="8"/>
  <c r="D17" i="8"/>
  <c r="D16" i="8"/>
  <c r="F15" i="8"/>
  <c r="F16" i="8" s="1"/>
  <c r="E15" i="8"/>
  <c r="E16" i="8" s="1"/>
  <c r="D15" i="8"/>
  <c r="J56" i="7" l="1"/>
  <c r="J57" i="7" s="1"/>
  <c r="I56" i="7"/>
  <c r="I57" i="7" s="1"/>
  <c r="D48" i="7"/>
  <c r="E47" i="7"/>
  <c r="E48" i="7" s="1"/>
  <c r="D47" i="7"/>
  <c r="E16" i="7"/>
  <c r="E17" i="7" s="1"/>
  <c r="D16" i="7"/>
  <c r="D17" i="7" s="1"/>
  <c r="D17" i="6" l="1"/>
  <c r="E17" i="6"/>
  <c r="I17" i="6"/>
  <c r="J17" i="6"/>
  <c r="J18" i="5"/>
  <c r="J17" i="5"/>
  <c r="I17" i="5"/>
  <c r="I18" i="5" s="1"/>
  <c r="E17" i="5"/>
  <c r="E18" i="5" s="1"/>
  <c r="D17" i="5"/>
  <c r="D18" i="5" s="1"/>
</calcChain>
</file>

<file path=xl/sharedStrings.xml><?xml version="1.0" encoding="utf-8"?>
<sst xmlns="http://schemas.openxmlformats.org/spreadsheetml/2006/main" count="260" uniqueCount="158">
  <si>
    <t>ด่านศุลกากรช่องเม็ก</t>
  </si>
  <si>
    <t xml:space="preserve">  มูลค่าสินค้าผ่านแดนสูงสุด  10  อันดับ 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</si>
  <si>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</si>
  <si>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</si>
  <si>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</si>
  <si>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</si>
  <si>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</si>
  <si>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</si>
  <si>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ชนิดสินค้า</t>
  </si>
  <si>
    <t>พิกัด</t>
  </si>
  <si>
    <t>น้ำหนัก (ตัน)</t>
  </si>
  <si>
    <t>มูลค่า (บาท)</t>
  </si>
  <si>
    <t>มูลค่า(บาท)</t>
  </si>
  <si>
    <t>เบียร์</t>
  </si>
  <si>
    <t>สายไฟ</t>
  </si>
  <si>
    <t>ปลายข้าวเหนียว</t>
  </si>
  <si>
    <t>บุหรี่</t>
  </si>
  <si>
    <t>หม้อแปลงไฟฟ้า</t>
  </si>
  <si>
    <t>ฉนวนลูกถ้วยแก้ว</t>
  </si>
  <si>
    <t>ปลายข้าว</t>
  </si>
  <si>
    <t>กระเบื้องปูพื้นและติดผนัง</t>
  </si>
  <si>
    <t>แป้งมันสำปะหลัง(INV.03-TW-2019)</t>
  </si>
  <si>
    <t>เครื่องกำเนิดไฟฟ้า,กังหันพร้อมอุปกรณ์</t>
  </si>
  <si>
    <t>อุปกรณ์ไฟฟ้าสำหรับตัดต่อวงจรไฟฟ้า</t>
  </si>
  <si>
    <t>เฟอร์นิเจอร์ไม้ดู่</t>
  </si>
  <si>
    <t>ออโต้ทรานฟอร์มเมอร์พร้อมอุปกรณ์</t>
  </si>
  <si>
    <t>อุปกรณ์ใช้ในโรงพยาบาล</t>
  </si>
  <si>
    <t>เครื่องมือสำหรับย่อยหิน</t>
  </si>
  <si>
    <t>รวมสินค้าผ่านแดนขาเข้า 10 อันดับ</t>
  </si>
  <si>
    <t>รวมสินค้าผ่านแดนขาออก 10 อันดับ</t>
  </si>
  <si>
    <t>อื่นๆ</t>
  </si>
  <si>
    <t xml:space="preserve"> </t>
  </si>
  <si>
    <t xml:space="preserve">           รวมทั้งสิ้น</t>
  </si>
  <si>
    <t>รวมทั้งสิ้น</t>
  </si>
  <si>
    <t>เมล็ดกาแฟดิบ</t>
  </si>
  <si>
    <t>ชิ้นส่วนเฟอร์นิเจอร์ไม้ดู่,ชิ้นส่วนเฟอร์นิเจอร์สัก,แต้ฮ้อ</t>
  </si>
  <si>
    <t>สมุนไพร</t>
  </si>
  <si>
    <t>รถยนต์ใหม่</t>
  </si>
  <si>
    <t>ยาง</t>
  </si>
  <si>
    <t xml:space="preserve">            รวมทั้งสิ้น</t>
  </si>
  <si>
    <t xml:space="preserve">มูลค่าสินค้าผ่านแดนสูงสุด  10  อันดับ </t>
  </si>
  <si>
    <t>อุปกรณ์และเครื่องใช้ในการสำรวจ</t>
  </si>
  <si>
    <t>ข้าวเหนียว</t>
  </si>
  <si>
    <t>มอลต์</t>
  </si>
  <si>
    <t>ยางพารา</t>
  </si>
  <si>
    <t>เครื่อง และ อุปกรณ์สำหรับการออกกำลังกายทั่วไป กายกรรม หรือ กรีฑา</t>
  </si>
  <si>
    <t>ปีงบประมาณ 2562   เดือน มิถุนายน 2562</t>
  </si>
  <si>
    <t>เครื่องจักรตอกเสาเข็ม</t>
  </si>
  <si>
    <t>หม้อแปลงไฟฟ้าขนาดใหญ่</t>
  </si>
  <si>
    <t>เครื่องจักรสำหรับขุดเจาะ</t>
  </si>
  <si>
    <t>ท่อเหล็ก</t>
  </si>
  <si>
    <t>ปั้นจั่นแบบแกรนทรี</t>
  </si>
  <si>
    <t>ไซโลผสมคอนกรีต</t>
  </si>
  <si>
    <t>กาแฟสำเร็จรูป</t>
  </si>
  <si>
    <t>อุปกรณ์เครื่องขุดเจาะ</t>
  </si>
  <si>
    <t xml:space="preserve"> ไตรมาสที่ 1 ปีงบประมาณ 2562   (เดือน ตุลาคม 61- มิถุนายน 62)</t>
  </si>
  <si>
    <t>จำนวนใบขนผ่านแดนออก 40 ใบขน   จำนวนรถบรรทุก  124 คัน</t>
  </si>
  <si>
    <t xml:space="preserve">                     จำนวนใบขนผ่านแดนออก 83 ใบขน   จำนวนรถบรรทุก  171 คัน</t>
  </si>
  <si>
    <t>สินค้าส่งออก ด่านศุลกากรช่องเม็ก</t>
  </si>
  <si>
    <t xml:space="preserve">สินค้าส่งออกสูงสุด  10  อันดับ </t>
  </si>
  <si>
    <t>ปีงบประมาณ 2562</t>
  </si>
  <si>
    <t>ปีงบประมาณ 2562   (เดือน มิถุนายน 2562)</t>
  </si>
  <si>
    <t>ประจำเดือนมิถุนายน  2562</t>
  </si>
  <si>
    <t>ลำดับที่</t>
  </si>
  <si>
    <t xml:space="preserve">น้ำหนัก </t>
  </si>
  <si>
    <t>พิกัด8 หลัก</t>
  </si>
  <si>
    <t>สินค้า</t>
  </si>
  <si>
    <t>น้ำหนัก</t>
  </si>
  <si>
    <t>มูลค่า</t>
  </si>
  <si>
    <t>น้ำมันดีเชลหมุนเร็ว</t>
  </si>
  <si>
    <t>น้ำมันเบนซินไร้สารตะกั่ว</t>
  </si>
  <si>
    <t>เครื่องสับไม้</t>
  </si>
  <si>
    <t>พลังงานไฟฟ้า</t>
  </si>
  <si>
    <t>น้ำมันเครื่อง</t>
  </si>
  <si>
    <t>รถไถนาเดินตาม</t>
  </si>
  <si>
    <t>รถยนต์นั่งกระบะ,เก๋ง</t>
  </si>
  <si>
    <t>น้ำมันเตา</t>
  </si>
  <si>
    <t>น้ำผลไม้</t>
  </si>
  <si>
    <t>อาหารไก่</t>
  </si>
  <si>
    <t>รวม</t>
  </si>
  <si>
    <t>ปุ๋ยเคมี</t>
  </si>
  <si>
    <t>ผงชูรส</t>
  </si>
  <si>
    <t>รวมทั้งหมด</t>
  </si>
  <si>
    <t>แบตเตอรี่ GS</t>
  </si>
  <si>
    <t>ถุงพลาสติก</t>
  </si>
  <si>
    <t>ซอสปรุงรส</t>
  </si>
  <si>
    <t>ปุนซีเมนต์</t>
  </si>
  <si>
    <t>นมถั่วเหลือง</t>
  </si>
  <si>
    <t>น้ำมันเบนซินออกเทน91</t>
  </si>
  <si>
    <t>รถยนต์นั่งกระบะ</t>
  </si>
  <si>
    <t>อาหารหมู</t>
  </si>
  <si>
    <t>เครื่องยนต์ดีเชล</t>
  </si>
  <si>
    <t>บะหมี่กึ่งสำเร็จรูป</t>
  </si>
  <si>
    <t>กระเบื้อง</t>
  </si>
  <si>
    <t>ผงซักผ้า</t>
  </si>
  <si>
    <t>กรเบื้องลอน</t>
  </si>
  <si>
    <t>ปีงบประมาณ 2562   (เดือนตุลาคม 61 - มิถุนายน 2562)</t>
  </si>
  <si>
    <t>ยางนอกรถยนต์</t>
  </si>
  <si>
    <t>มูลค่า (ล้านบาท)</t>
  </si>
  <si>
    <t>ถั่งปั่นพลาสติก</t>
  </si>
  <si>
    <t>น้ำมันเชื้อเพลิง</t>
  </si>
  <si>
    <t>นมกล่อง</t>
  </si>
  <si>
    <t>อาหารสัตว์</t>
  </si>
  <si>
    <t>กล่องพลาสติก</t>
  </si>
  <si>
    <t>ชาเขียว</t>
  </si>
  <si>
    <t>น้ำตาลทรายขาว</t>
  </si>
  <si>
    <t>พลาสติก</t>
  </si>
  <si>
    <t>รถยนต์กระบะ</t>
  </si>
  <si>
    <t>เหล็ก</t>
  </si>
  <si>
    <t>04029900</t>
  </si>
  <si>
    <t>ครีมเทียมข้นหวาน</t>
  </si>
  <si>
    <t>น้ำผลไม้น้ำเชื่อม</t>
  </si>
  <si>
    <t>เหล็กแผ่น</t>
  </si>
  <si>
    <t>ขนมโรล</t>
  </si>
  <si>
    <t>ขนม</t>
  </si>
  <si>
    <t>เครื่องซักผ้า</t>
  </si>
  <si>
    <t>ยางมะตอย</t>
  </si>
  <si>
    <t>ลวด</t>
  </si>
  <si>
    <t>แผ่นอะคริลิค</t>
  </si>
  <si>
    <t>ผ้าอ้อมเด็ก</t>
  </si>
  <si>
    <t>นมผงดัดแปลง</t>
  </si>
  <si>
    <t>ยางเรเดียล</t>
  </si>
  <si>
    <t xml:space="preserve">     รวมทั้งสิ้น</t>
  </si>
  <si>
    <t>มูลค่าสินค้านำเข้าสูงสุด  10  อันดับ</t>
  </si>
  <si>
    <t>ประจำปีงบประมาณ  2562 (ตุลาคม - มิถุนายน 2562)</t>
  </si>
  <si>
    <t>VAT (ล้านบาท)</t>
  </si>
  <si>
    <t>0714</t>
  </si>
  <si>
    <t>มันสำปะหลัง (มันเส้น, หัวมัน)</t>
  </si>
  <si>
    <t>2716</t>
  </si>
  <si>
    <t>ปั้นจั่นแบบล้อตีนตะขาบ, รถกระเช้า เก่าใช้แล้วพร้อมอุปกรณ์ (สุทธินำกลับ)</t>
  </si>
  <si>
    <t>0901</t>
  </si>
  <si>
    <t>เมล็ดกาแฟดิบ, เมล็ดกาแฟคั่ว</t>
  </si>
  <si>
    <t>0704</t>
  </si>
  <si>
    <t>กะหล่ำปลี</t>
  </si>
  <si>
    <t>8428</t>
  </si>
  <si>
    <t>รถยก (เก่าใช้แล้วพร้อมอุปกรณ์) (สุทธินำกลับ)</t>
  </si>
  <si>
    <t>0810</t>
  </si>
  <si>
    <t>มะขามเปียก, เสาวรส</t>
  </si>
  <si>
    <t>กาแฟสำเร็จรูป, กาแฟ 3in1</t>
  </si>
  <si>
    <t>ชุดสายไฟ, ชุดสายไฟประกอบ</t>
  </si>
  <si>
    <t>รถขุด, รดเกรดดิน (เก่าใช้แล้ว)</t>
  </si>
  <si>
    <t>อื่น ๆ</t>
  </si>
  <si>
    <t>*ข้อมูล ณ วันที่ 2 กรกฎาคม 2562</t>
  </si>
  <si>
    <t xml:space="preserve">            </t>
  </si>
  <si>
    <t>ประจำปีงบประมาณ  2562 (มิถุนายน 2562)</t>
  </si>
  <si>
    <t>ภาษีมูลค่าเพิ่ม</t>
  </si>
  <si>
    <t>รถขุด, รถเกรดดิน (เก่าใช้แล้ว)</t>
  </si>
  <si>
    <t>0803</t>
  </si>
  <si>
    <t>กล้วยดิบ</t>
  </si>
  <si>
    <t>8426</t>
  </si>
  <si>
    <t>2101</t>
  </si>
  <si>
    <t>1202</t>
  </si>
  <si>
    <t>ถั่วลิสงทั้งเปลือก</t>
  </si>
  <si>
    <t>มะขามเปียก</t>
  </si>
  <si>
    <t>มันสำปะหลัง (หัวมัน, มันเส้น)</t>
  </si>
  <si>
    <t>ผด.</t>
  </si>
  <si>
    <t>จำนวนใบขนผ่านแดนเข้า 355  ใบขน</t>
  </si>
  <si>
    <t xml:space="preserve">                                 จำนวนใบขนผ่านแดนออก  745   ใบขน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</si>
</sst>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_-* #,##0.00_-;\-* #,##0.00_-;_-* &quot;-&quot;??_-;_-@_-"/>
    <numFmt numFmtId="188" formatCode="#,##0.000"/>
    <numFmt numFmtId="189" formatCode="_-* #,##0.00_-;\-* #,##0.00_-;_-* &quot;-&quot;???_-;_-@_-"/>
    <numFmt numFmtId="190" formatCode="_(* #,##0.000_);_(* \(#,##0.000\);_(* &quot;-&quot;??_);_(@_)"/>
    <numFmt numFmtId="191" formatCode="_-* #,##0.000_-;\-* #,##0.000_-;_-* &quot;-&quot;??_-;_-@_-"/>
    <numFmt numFmtId="192" formatCode="0.000"/>
    <numFmt numFmtId="193" formatCode="#,##0.00;[Red]#,##0.00"/>
    <numFmt numFmtId="194" formatCode="#,##0.000;[Red]#,##0.000"/>
    <numFmt numFmtId="195" formatCode="_-* #,##0.000_-;\-* #,##0.000_-;_-* &quot;-&quot;???_-;_-@_-"/>
  </numFmts>
  <fonts count="4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6"/>
      <color theme="1" tint="0.1499984740745262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6"/>
      <color theme="1" tint="4.9989318521683403E-2"/>
      <name val="TH SarabunPSK"/>
      <family val="2"/>
    </font>
    <font>
      <sz val="16"/>
      <color theme="1" tint="0.14999847407452621"/>
      <name val="TH SarabunPSK"/>
      <family val="2"/>
    </font>
    <font>
      <sz val="10"/>
      <name val="Arial"/>
      <family val="2"/>
    </font>
    <font>
      <sz val="11"/>
      <color theme="1" tint="4.9989318521683403E-2"/>
      <name val="TH SarabunPSK"/>
      <family val="2"/>
    </font>
    <font>
      <sz val="14"/>
      <color theme="1"/>
      <name val="TH SarabunPSK"/>
      <family val="2"/>
    </font>
    <font>
      <sz val="12"/>
      <color theme="1" tint="4.9989318521683403E-2"/>
      <name val="TH SarabunPSK"/>
      <family val="2"/>
    </font>
    <font>
      <sz val="10"/>
      <color theme="1" tint="4.9989318521683403E-2"/>
      <name val="TH SarabunPSK"/>
      <family val="2"/>
    </font>
    <font>
      <sz val="11"/>
      <color theme="0"/>
      <name val="Tahoma"/>
      <family val="2"/>
      <scheme val="minor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22"/>
      <color indexed="8"/>
      <name val="TH SarabunPSK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8"/>
      <color theme="1" tint="4.9989318521683403E-2"/>
      <name val="TH SarabunPSK"/>
      <family val="2"/>
    </font>
    <font>
      <u/>
      <sz val="11"/>
      <color theme="10"/>
      <name val="Tahoma"/>
      <family val="2"/>
      <scheme val="minor"/>
    </font>
    <font>
      <sz val="18"/>
      <color theme="1" tint="0.14999847407452621"/>
      <name val="TH SarabunPSK"/>
      <family val="2"/>
    </font>
    <font>
      <b/>
      <sz val="18"/>
      <color theme="1" tint="0.14999847407452621"/>
      <name val="TH SarabunPSK"/>
      <family val="2"/>
    </font>
    <font>
      <sz val="18"/>
      <color theme="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0F4FA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7" fontId="24" fillId="0" borderId="0" applyFont="0" applyFill="0" applyBorder="0" applyAlignment="0" applyProtection="0"/>
    <xf numFmtId="0" fontId="9" fillId="0" borderId="0"/>
    <xf numFmtId="0" fontId="27" fillId="0" borderId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83">
    <xf numFmtId="0" fontId="0" fillId="0" borderId="0" xfId="0"/>
    <xf numFmtId="0" fontId="4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188" fontId="7" fillId="2" borderId="1" xfId="2" applyNumberFormat="1" applyFont="1" applyFill="1" applyBorder="1" applyAlignment="1">
      <alignment horizontal="center"/>
    </xf>
    <xf numFmtId="188" fontId="7" fillId="2" borderId="7" xfId="2" applyNumberFormat="1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/>
    </xf>
    <xf numFmtId="188" fontId="5" fillId="2" borderId="1" xfId="2" applyNumberFormat="1" applyFont="1" applyFill="1" applyBorder="1" applyAlignment="1">
      <alignment horizontal="center"/>
    </xf>
    <xf numFmtId="188" fontId="5" fillId="2" borderId="6" xfId="2" applyNumberFormat="1" applyFont="1" applyFill="1" applyBorder="1" applyAlignment="1">
      <alignment horizontal="center"/>
    </xf>
    <xf numFmtId="0" fontId="8" fillId="0" borderId="8" xfId="2" applyFont="1" applyFill="1" applyBorder="1" applyAlignment="1">
      <alignment horizontal="center"/>
    </xf>
    <xf numFmtId="49" fontId="6" fillId="0" borderId="8" xfId="2" applyNumberFormat="1" applyFont="1" applyFill="1" applyBorder="1" applyAlignment="1"/>
    <xf numFmtId="49" fontId="6" fillId="0" borderId="8" xfId="3" applyNumberFormat="1" applyFont="1" applyFill="1" applyBorder="1" applyAlignment="1">
      <alignment horizontal="center" wrapText="1"/>
    </xf>
    <xf numFmtId="4" fontId="6" fillId="0" borderId="8" xfId="4" applyNumberFormat="1" applyFont="1" applyFill="1" applyBorder="1" applyAlignment="1">
      <alignment horizontal="right" wrapText="1"/>
    </xf>
    <xf numFmtId="0" fontId="8" fillId="0" borderId="8" xfId="2" applyFont="1" applyFill="1" applyBorder="1" applyAlignment="1">
      <alignment horizontal="center" vertical="center"/>
    </xf>
    <xf numFmtId="0" fontId="10" fillId="0" borderId="8" xfId="0" applyFont="1" applyFill="1" applyBorder="1" applyAlignment="1"/>
    <xf numFmtId="0" fontId="11" fillId="0" borderId="8" xfId="0" applyFont="1" applyBorder="1" applyAlignment="1">
      <alignment horizontal="center" vertical="center"/>
    </xf>
    <xf numFmtId="43" fontId="11" fillId="0" borderId="8" xfId="1" applyFont="1" applyBorder="1"/>
    <xf numFmtId="0" fontId="6" fillId="0" borderId="8" xfId="2" applyFont="1" applyFill="1" applyBorder="1" applyAlignment="1"/>
    <xf numFmtId="0" fontId="6" fillId="0" borderId="8" xfId="5" applyNumberFormat="1" applyFont="1" applyFill="1" applyBorder="1" applyAlignment="1" applyProtection="1">
      <alignment horizontal="center"/>
    </xf>
    <xf numFmtId="4" fontId="6" fillId="0" borderId="8" xfId="3" applyNumberFormat="1" applyFont="1" applyFill="1" applyBorder="1" applyAlignment="1">
      <alignment horizontal="right" wrapText="1"/>
    </xf>
    <xf numFmtId="0" fontId="10" fillId="0" borderId="8" xfId="6" applyFont="1" applyFill="1" applyBorder="1" applyAlignment="1">
      <alignment wrapText="1"/>
    </xf>
    <xf numFmtId="2" fontId="11" fillId="0" borderId="8" xfId="0" applyNumberFormat="1" applyFont="1" applyBorder="1"/>
    <xf numFmtId="4" fontId="8" fillId="0" borderId="0" xfId="6" applyNumberFormat="1" applyFont="1" applyFill="1" applyBorder="1" applyAlignment="1">
      <alignment horizontal="right" wrapText="1"/>
    </xf>
    <xf numFmtId="0" fontId="6" fillId="0" borderId="8" xfId="7" quotePrefix="1" applyFont="1" applyFill="1" applyBorder="1" applyAlignment="1">
      <alignment horizontal="center" wrapText="1"/>
    </xf>
    <xf numFmtId="4" fontId="6" fillId="0" borderId="8" xfId="7" quotePrefix="1" applyNumberFormat="1" applyFont="1" applyFill="1" applyBorder="1" applyAlignment="1">
      <alignment horizontal="right" wrapText="1"/>
    </xf>
    <xf numFmtId="0" fontId="10" fillId="0" borderId="8" xfId="2" applyFont="1" applyBorder="1" applyAlignment="1"/>
    <xf numFmtId="0" fontId="6" fillId="0" borderId="8" xfId="0" applyFont="1" applyFill="1" applyBorder="1"/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/>
    <xf numFmtId="43" fontId="6" fillId="0" borderId="8" xfId="1" applyFont="1" applyBorder="1"/>
    <xf numFmtId="2" fontId="11" fillId="0" borderId="8" xfId="6" applyNumberFormat="1" applyFont="1" applyFill="1" applyBorder="1" applyAlignment="1">
      <alignment horizontal="right" wrapText="1"/>
    </xf>
    <xf numFmtId="49" fontId="6" fillId="0" borderId="8" xfId="3" quotePrefix="1" applyNumberFormat="1" applyFont="1" applyFill="1" applyBorder="1" applyAlignment="1">
      <alignment horizontal="center" wrapText="1"/>
    </xf>
    <xf numFmtId="0" fontId="13" fillId="0" borderId="8" xfId="6" applyFont="1" applyFill="1" applyBorder="1" applyAlignment="1">
      <alignment wrapText="1"/>
    </xf>
    <xf numFmtId="0" fontId="15" fillId="0" borderId="8" xfId="6" applyFont="1" applyFill="1" applyBorder="1" applyAlignment="1">
      <alignment wrapText="1"/>
    </xf>
    <xf numFmtId="0" fontId="11" fillId="0" borderId="8" xfId="6" applyFont="1" applyFill="1" applyBorder="1" applyAlignment="1">
      <alignment horizontal="center" vertical="center" wrapText="1"/>
    </xf>
    <xf numFmtId="43" fontId="11" fillId="0" borderId="8" xfId="1" applyFont="1" applyFill="1" applyBorder="1" applyAlignment="1">
      <alignment horizontal="right" wrapText="1"/>
    </xf>
    <xf numFmtId="4" fontId="6" fillId="0" borderId="0" xfId="0" applyNumberFormat="1" applyFont="1" applyBorder="1"/>
    <xf numFmtId="4" fontId="6" fillId="0" borderId="8" xfId="4" quotePrefix="1" applyNumberFormat="1" applyFont="1" applyFill="1" applyBorder="1" applyAlignment="1">
      <alignment horizontal="right" wrapText="1"/>
    </xf>
    <xf numFmtId="0" fontId="11" fillId="0" borderId="8" xfId="8" applyFont="1" applyFill="1" applyBorder="1" applyAlignment="1">
      <alignment horizontal="center" vertical="center" wrapText="1"/>
    </xf>
    <xf numFmtId="0" fontId="4" fillId="0" borderId="5" xfId="2" applyFont="1" applyFill="1" applyBorder="1" applyAlignment="1"/>
    <xf numFmtId="4" fontId="4" fillId="2" borderId="11" xfId="2" applyNumberFormat="1" applyFont="1" applyFill="1" applyBorder="1" applyAlignment="1">
      <alignment horizontal="right"/>
    </xf>
    <xf numFmtId="4" fontId="4" fillId="2" borderId="12" xfId="2" applyNumberFormat="1" applyFont="1" applyFill="1" applyBorder="1" applyAlignment="1">
      <alignment horizontal="right"/>
    </xf>
    <xf numFmtId="0" fontId="8" fillId="0" borderId="5" xfId="2" applyFont="1" applyFill="1" applyBorder="1" applyAlignment="1">
      <alignment horizontal="center" vertical="center"/>
    </xf>
    <xf numFmtId="4" fontId="5" fillId="2" borderId="12" xfId="2" applyNumberFormat="1" applyFont="1" applyFill="1" applyBorder="1" applyAlignment="1">
      <alignment horizontal="right"/>
    </xf>
    <xf numFmtId="4" fontId="5" fillId="2" borderId="10" xfId="2" applyNumberFormat="1" applyFont="1" applyFill="1" applyBorder="1" applyAlignment="1">
      <alignment horizontal="right"/>
    </xf>
    <xf numFmtId="0" fontId="0" fillId="0" borderId="5" xfId="0" applyBorder="1"/>
    <xf numFmtId="0" fontId="4" fillId="0" borderId="6" xfId="2" applyFont="1" applyFill="1" applyBorder="1" applyAlignment="1">
      <alignment horizontal="center" vertical="center"/>
    </xf>
    <xf numFmtId="0" fontId="0" fillId="0" borderId="14" xfId="0" applyFill="1" applyBorder="1"/>
    <xf numFmtId="0" fontId="4" fillId="0" borderId="5" xfId="2" applyFont="1" applyBorder="1" applyAlignment="1"/>
    <xf numFmtId="0" fontId="5" fillId="0" borderId="16" xfId="2" applyFont="1" applyBorder="1" applyAlignment="1">
      <alignment horizontal="center"/>
    </xf>
    <xf numFmtId="0" fontId="11" fillId="0" borderId="6" xfId="0" applyFont="1" applyBorder="1"/>
    <xf numFmtId="43" fontId="11" fillId="0" borderId="5" xfId="1" applyFont="1" applyBorder="1"/>
    <xf numFmtId="4" fontId="7" fillId="0" borderId="0" xfId="2" applyNumberFormat="1" applyFont="1" applyAlignment="1">
      <alignment horizontal="left" vertical="center"/>
    </xf>
    <xf numFmtId="0" fontId="7" fillId="4" borderId="1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0" fillId="0" borderId="10" xfId="0" applyFill="1" applyBorder="1"/>
    <xf numFmtId="4" fontId="7" fillId="0" borderId="13" xfId="2" applyNumberFormat="1" applyFont="1" applyFill="1" applyBorder="1" applyAlignment="1">
      <alignment horizontal="right"/>
    </xf>
    <xf numFmtId="4" fontId="7" fillId="2" borderId="12" xfId="2" applyNumberFormat="1" applyFont="1" applyFill="1" applyBorder="1" applyAlignment="1">
      <alignment horizontal="right"/>
    </xf>
    <xf numFmtId="0" fontId="7" fillId="2" borderId="12" xfId="2" applyFont="1" applyFill="1" applyBorder="1" applyAlignment="1">
      <alignment horizontal="center"/>
    </xf>
    <xf numFmtId="0" fontId="5" fillId="2" borderId="15" xfId="2" applyFont="1" applyFill="1" applyBorder="1" applyAlignment="1">
      <alignment horizontal="center"/>
    </xf>
    <xf numFmtId="0" fontId="11" fillId="0" borderId="10" xfId="0" applyFont="1" applyBorder="1"/>
    <xf numFmtId="4" fontId="5" fillId="0" borderId="15" xfId="2" applyNumberFormat="1" applyFont="1" applyBorder="1" applyAlignment="1">
      <alignment horizontal="right"/>
    </xf>
    <xf numFmtId="4" fontId="5" fillId="2" borderId="15" xfId="2" applyNumberFormat="1" applyFont="1" applyFill="1" applyBorder="1" applyAlignment="1">
      <alignment horizontal="right"/>
    </xf>
    <xf numFmtId="188" fontId="0" fillId="0" borderId="0" xfId="0" applyNumberFormat="1" applyFill="1" applyBorder="1"/>
    <xf numFmtId="0" fontId="7" fillId="0" borderId="0" xfId="2" applyFont="1" applyFill="1" applyAlignment="1">
      <alignment vertical="center"/>
    </xf>
    <xf numFmtId="0" fontId="7" fillId="0" borderId="0" xfId="2" applyFont="1" applyAlignment="1">
      <alignment horizontal="left" vertical="center"/>
    </xf>
    <xf numFmtId="43" fontId="7" fillId="0" borderId="0" xfId="1" applyFont="1" applyAlignment="1">
      <alignment horizontal="left" vertical="center"/>
    </xf>
    <xf numFmtId="0" fontId="0" fillId="0" borderId="0" xfId="0" applyFill="1"/>
    <xf numFmtId="0" fontId="7" fillId="0" borderId="0" xfId="0" applyFont="1"/>
    <xf numFmtId="0" fontId="7" fillId="4" borderId="8" xfId="0" applyFont="1" applyFill="1" applyBorder="1" applyAlignment="1">
      <alignment horizontal="center"/>
    </xf>
    <xf numFmtId="0" fontId="7" fillId="4" borderId="8" xfId="0" applyFont="1" applyFill="1" applyBorder="1"/>
    <xf numFmtId="0" fontId="6" fillId="0" borderId="8" xfId="0" applyFont="1" applyBorder="1"/>
    <xf numFmtId="0" fontId="14" fillId="0" borderId="8" xfId="0" applyFont="1" applyBorder="1"/>
    <xf numFmtId="0" fontId="6" fillId="4" borderId="8" xfId="0" applyFont="1" applyFill="1" applyBorder="1"/>
    <xf numFmtId="43" fontId="6" fillId="4" borderId="8" xfId="0" applyNumberFormat="1" applyFont="1" applyFill="1" applyBorder="1"/>
    <xf numFmtId="43" fontId="6" fillId="4" borderId="8" xfId="1" applyFont="1" applyFill="1" applyBorder="1"/>
    <xf numFmtId="43" fontId="6" fillId="0" borderId="8" xfId="0" applyNumberFormat="1" applyFont="1" applyBorder="1"/>
    <xf numFmtId="0" fontId="6" fillId="0" borderId="18" xfId="0" applyFont="1" applyBorder="1"/>
    <xf numFmtId="0" fontId="6" fillId="0" borderId="0" xfId="0" applyFont="1"/>
    <xf numFmtId="0" fontId="3" fillId="0" borderId="0" xfId="2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6" fillId="0" borderId="8" xfId="0" applyFont="1" applyBorder="1" applyAlignment="1">
      <alignment horizontal="center"/>
    </xf>
    <xf numFmtId="0" fontId="16" fillId="0" borderId="8" xfId="6" applyFont="1" applyFill="1" applyBorder="1" applyAlignment="1">
      <alignment vertical="top" wrapText="1"/>
    </xf>
    <xf numFmtId="43" fontId="6" fillId="0" borderId="15" xfId="1" applyFont="1" applyBorder="1"/>
    <xf numFmtId="4" fontId="8" fillId="0" borderId="2" xfId="2" applyNumberFormat="1" applyFont="1" applyFill="1" applyBorder="1" applyAlignment="1">
      <alignment horizontal="right"/>
    </xf>
    <xf numFmtId="4" fontId="7" fillId="0" borderId="0" xfId="2" applyNumberFormat="1" applyFont="1" applyFill="1" applyAlignment="1">
      <alignment vertical="center"/>
    </xf>
    <xf numFmtId="0" fontId="6" fillId="0" borderId="18" xfId="0" applyFont="1" applyBorder="1" applyAlignment="1">
      <alignment horizontal="center"/>
    </xf>
    <xf numFmtId="0" fontId="19" fillId="0" borderId="0" xfId="2" applyFont="1"/>
    <xf numFmtId="0" fontId="19" fillId="0" borderId="0" xfId="2" applyFont="1" applyAlignment="1">
      <alignment horizontal="center"/>
    </xf>
    <xf numFmtId="0" fontId="20" fillId="0" borderId="0" xfId="2" applyNumberFormat="1" applyFont="1" applyAlignment="1">
      <alignment horizontal="center"/>
    </xf>
    <xf numFmtId="43" fontId="19" fillId="0" borderId="0" xfId="1" applyFont="1"/>
    <xf numFmtId="188" fontId="19" fillId="0" borderId="0" xfId="2" applyNumberFormat="1" applyFont="1"/>
    <xf numFmtId="0" fontId="3" fillId="0" borderId="21" xfId="9" applyNumberFormat="1" applyFont="1" applyFill="1" applyBorder="1" applyAlignment="1" applyProtection="1">
      <alignment horizontal="center"/>
    </xf>
    <xf numFmtId="0" fontId="21" fillId="5" borderId="8" xfId="2" applyFont="1" applyFill="1" applyBorder="1" applyAlignment="1">
      <alignment horizontal="center" vertical="center" wrapText="1"/>
    </xf>
    <xf numFmtId="0" fontId="22" fillId="5" borderId="8" xfId="2" applyFont="1" applyFill="1" applyBorder="1" applyAlignment="1">
      <alignment horizontal="center" vertical="center"/>
    </xf>
    <xf numFmtId="0" fontId="23" fillId="5" borderId="8" xfId="2" applyNumberFormat="1" applyFont="1" applyFill="1" applyBorder="1" applyAlignment="1">
      <alignment horizontal="center" vertical="center"/>
    </xf>
    <xf numFmtId="43" fontId="22" fillId="5" borderId="8" xfId="1" applyFont="1" applyFill="1" applyBorder="1" applyAlignment="1">
      <alignment horizontal="center" vertical="center"/>
    </xf>
    <xf numFmtId="188" fontId="22" fillId="5" borderId="8" xfId="10" applyNumberFormat="1" applyFont="1" applyFill="1" applyBorder="1" applyAlignment="1">
      <alignment horizontal="center" vertical="center"/>
    </xf>
    <xf numFmtId="0" fontId="25" fillId="6" borderId="8" xfId="5" applyNumberFormat="1" applyFont="1" applyFill="1" applyBorder="1" applyAlignment="1" applyProtection="1">
      <alignment horizontal="center" vertical="center" wrapText="1"/>
    </xf>
    <xf numFmtId="0" fontId="4" fillId="6" borderId="8" xfId="5" applyNumberFormat="1" applyFont="1" applyFill="1" applyBorder="1" applyAlignment="1" applyProtection="1">
      <alignment horizontal="center" vertical="center"/>
    </xf>
    <xf numFmtId="0" fontId="23" fillId="7" borderId="8" xfId="11" applyFont="1" applyFill="1" applyBorder="1" applyAlignment="1">
      <alignment horizontal="center" vertical="center"/>
    </xf>
    <xf numFmtId="188" fontId="23" fillId="7" borderId="8" xfId="11" applyNumberFormat="1" applyFont="1" applyFill="1" applyBorder="1" applyAlignment="1">
      <alignment horizontal="center" vertical="center"/>
    </xf>
    <xf numFmtId="0" fontId="19" fillId="0" borderId="8" xfId="2" applyFont="1" applyBorder="1" applyAlignment="1">
      <alignment horizontal="center"/>
    </xf>
    <xf numFmtId="0" fontId="11" fillId="8" borderId="8" xfId="2" applyFont="1" applyFill="1" applyBorder="1" applyAlignment="1">
      <alignment horizontal="left"/>
    </xf>
    <xf numFmtId="0" fontId="6" fillId="9" borderId="8" xfId="0" applyNumberFormat="1" applyFont="1" applyFill="1" applyBorder="1" applyAlignment="1">
      <alignment horizontal="center" vertical="top" wrapText="1"/>
    </xf>
    <xf numFmtId="4" fontId="6" fillId="9" borderId="8" xfId="0" applyNumberFormat="1" applyFont="1" applyFill="1" applyBorder="1" applyAlignment="1">
      <alignment horizontal="right" wrapText="1"/>
    </xf>
    <xf numFmtId="0" fontId="11" fillId="8" borderId="0" xfId="2" applyFont="1" applyFill="1" applyBorder="1" applyAlignment="1">
      <alignment horizontal="left" vertical="top"/>
    </xf>
    <xf numFmtId="0" fontId="23" fillId="0" borderId="8" xfId="2" applyFont="1" applyBorder="1" applyAlignment="1">
      <alignment horizontal="center"/>
    </xf>
    <xf numFmtId="0" fontId="26" fillId="0" borderId="8" xfId="2" applyFont="1" applyBorder="1" applyAlignment="1">
      <alignment horizontal="center"/>
    </xf>
    <xf numFmtId="0" fontId="20" fillId="0" borderId="8" xfId="2" applyNumberFormat="1" applyFont="1" applyBorder="1" applyAlignment="1">
      <alignment horizontal="center" vertical="center"/>
    </xf>
    <xf numFmtId="4" fontId="23" fillId="0" borderId="8" xfId="2" applyNumberFormat="1" applyFont="1" applyBorder="1" applyAlignment="1">
      <alignment horizontal="right"/>
    </xf>
    <xf numFmtId="0" fontId="22" fillId="0" borderId="8" xfId="2" applyFont="1" applyBorder="1" applyAlignment="1">
      <alignment horizontal="center"/>
    </xf>
    <xf numFmtId="0" fontId="22" fillId="0" borderId="8" xfId="2" applyFont="1" applyBorder="1" applyAlignment="1">
      <alignment horizontal="center" vertical="center"/>
    </xf>
    <xf numFmtId="0" fontId="23" fillId="0" borderId="8" xfId="2" applyNumberFormat="1" applyFont="1" applyFill="1" applyBorder="1" applyAlignment="1">
      <alignment horizontal="centerContinuous"/>
    </xf>
    <xf numFmtId="4" fontId="23" fillId="0" borderId="8" xfId="2" applyNumberFormat="1" applyFont="1" applyFill="1" applyBorder="1" applyAlignment="1">
      <alignment horizontal="right"/>
    </xf>
    <xf numFmtId="0" fontId="22" fillId="10" borderId="8" xfId="2" applyFont="1" applyFill="1" applyBorder="1" applyAlignment="1"/>
    <xf numFmtId="0" fontId="22" fillId="10" borderId="8" xfId="2" applyFont="1" applyFill="1" applyBorder="1" applyAlignment="1">
      <alignment horizontal="center"/>
    </xf>
    <xf numFmtId="0" fontId="23" fillId="10" borderId="8" xfId="2" applyNumberFormat="1" applyFont="1" applyFill="1" applyBorder="1" applyAlignment="1">
      <alignment horizontal="centerContinuous"/>
    </xf>
    <xf numFmtId="4" fontId="7" fillId="11" borderId="8" xfId="0" applyNumberFormat="1" applyFont="1" applyFill="1" applyBorder="1" applyAlignment="1">
      <alignment horizontal="right" vertical="center" wrapText="1"/>
    </xf>
    <xf numFmtId="0" fontId="19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horizontal="center"/>
    </xf>
    <xf numFmtId="43" fontId="22" fillId="0" borderId="0" xfId="1" applyFont="1" applyFill="1" applyBorder="1"/>
    <xf numFmtId="188" fontId="22" fillId="0" borderId="0" xfId="2" applyNumberFormat="1" applyFont="1" applyFill="1" applyBorder="1"/>
    <xf numFmtId="0" fontId="19" fillId="0" borderId="0" xfId="2" applyFont="1" applyFill="1" applyBorder="1" applyAlignment="1">
      <alignment horizontal="center"/>
    </xf>
    <xf numFmtId="0" fontId="19" fillId="0" borderId="0" xfId="12" applyFont="1" applyFill="1" applyBorder="1" applyAlignment="1">
      <alignment horizontal="left" wrapText="1"/>
    </xf>
    <xf numFmtId="0" fontId="20" fillId="0" borderId="0" xfId="12" applyNumberFormat="1" applyFont="1" applyFill="1" applyBorder="1" applyAlignment="1">
      <alignment horizontal="center" wrapText="1"/>
    </xf>
    <xf numFmtId="43" fontId="19" fillId="0" borderId="0" xfId="1" applyFont="1" applyFill="1" applyBorder="1" applyAlignment="1">
      <alignment wrapText="1"/>
    </xf>
    <xf numFmtId="188" fontId="19" fillId="0" borderId="0" xfId="12" applyNumberFormat="1" applyFont="1" applyFill="1" applyBorder="1" applyAlignment="1">
      <alignment wrapText="1"/>
    </xf>
    <xf numFmtId="0" fontId="6" fillId="8" borderId="8" xfId="0" applyFont="1" applyFill="1" applyBorder="1" applyAlignment="1">
      <alignment horizontal="left" wrapText="1"/>
    </xf>
    <xf numFmtId="0" fontId="19" fillId="0" borderId="0" xfId="2" applyFont="1" applyFill="1" applyBorder="1"/>
    <xf numFmtId="43" fontId="19" fillId="0" borderId="0" xfId="1" applyFont="1" applyFill="1" applyBorder="1"/>
    <xf numFmtId="188" fontId="19" fillId="0" borderId="0" xfId="2" applyNumberFormat="1" applyFont="1" applyFill="1" applyBorder="1"/>
    <xf numFmtId="0" fontId="19" fillId="0" borderId="0" xfId="2" applyFont="1" applyBorder="1" applyAlignment="1">
      <alignment horizontal="center"/>
    </xf>
    <xf numFmtId="0" fontId="20" fillId="0" borderId="0" xfId="12" applyFont="1" applyFill="1" applyBorder="1" applyAlignment="1">
      <alignment horizontal="left" wrapText="1"/>
    </xf>
    <xf numFmtId="0" fontId="20" fillId="0" borderId="0" xfId="2" applyNumberFormat="1" applyFont="1" applyBorder="1" applyAlignment="1">
      <alignment horizontal="center"/>
    </xf>
    <xf numFmtId="43" fontId="20" fillId="0" borderId="0" xfId="1" applyFont="1" applyFill="1" applyBorder="1" applyAlignment="1">
      <alignment wrapText="1"/>
    </xf>
    <xf numFmtId="188" fontId="20" fillId="0" borderId="0" xfId="12" applyNumberFormat="1" applyFont="1" applyFill="1" applyBorder="1" applyAlignment="1">
      <alignment wrapText="1"/>
    </xf>
    <xf numFmtId="0" fontId="19" fillId="0" borderId="0" xfId="2" applyFont="1" applyBorder="1"/>
    <xf numFmtId="43" fontId="6" fillId="0" borderId="0" xfId="1" applyFont="1" applyFill="1" applyBorder="1" applyAlignment="1">
      <alignment vertical="center" wrapText="1"/>
    </xf>
    <xf numFmtId="188" fontId="19" fillId="0" borderId="0" xfId="2" applyNumberFormat="1" applyFont="1" applyBorder="1"/>
    <xf numFmtId="43" fontId="0" fillId="0" borderId="0" xfId="1" applyFont="1"/>
    <xf numFmtId="0" fontId="6" fillId="9" borderId="8" xfId="0" applyFont="1" applyFill="1" applyBorder="1" applyAlignment="1">
      <alignment horizontal="left" wrapText="1"/>
    </xf>
    <xf numFmtId="43" fontId="19" fillId="0" borderId="0" xfId="1" applyFont="1" applyFill="1" applyBorder="1" applyAlignment="1">
      <alignment horizontal="right"/>
    </xf>
    <xf numFmtId="4" fontId="19" fillId="0" borderId="0" xfId="2" applyNumberFormat="1" applyFont="1" applyBorder="1" applyAlignment="1">
      <alignment horizontal="right"/>
    </xf>
    <xf numFmtId="43" fontId="6" fillId="0" borderId="0" xfId="1" applyFont="1" applyFill="1" applyBorder="1" applyAlignment="1">
      <alignment horizontal="right" vertical="top" wrapText="1"/>
    </xf>
    <xf numFmtId="43" fontId="19" fillId="0" borderId="0" xfId="1" applyFont="1" applyBorder="1"/>
    <xf numFmtId="0" fontId="10" fillId="8" borderId="8" xfId="0" applyFont="1" applyFill="1" applyBorder="1" applyAlignment="1">
      <alignment horizontal="left" wrapText="1"/>
    </xf>
    <xf numFmtId="0" fontId="18" fillId="0" borderId="0" xfId="2" applyFont="1" applyBorder="1" applyAlignment="1">
      <alignment horizontal="centerContinuous" vertical="center" wrapText="1"/>
    </xf>
    <xf numFmtId="0" fontId="23" fillId="0" borderId="0" xfId="2" applyNumberFormat="1" applyFont="1" applyBorder="1" applyAlignment="1">
      <alignment horizontal="centerContinuous" vertical="center" wrapText="1"/>
    </xf>
    <xf numFmtId="43" fontId="18" fillId="0" borderId="0" xfId="1" applyFont="1" applyBorder="1" applyAlignment="1">
      <alignment horizontal="centerContinuous" vertical="center" wrapText="1"/>
    </xf>
    <xf numFmtId="0" fontId="22" fillId="12" borderId="8" xfId="2" applyFont="1" applyFill="1" applyBorder="1" applyAlignment="1">
      <alignment horizontal="center"/>
    </xf>
    <xf numFmtId="0" fontId="22" fillId="12" borderId="8" xfId="2" applyFont="1" applyFill="1" applyBorder="1" applyAlignment="1">
      <alignment horizontal="center" vertical="center"/>
    </xf>
    <xf numFmtId="0" fontId="23" fillId="12" borderId="8" xfId="2" applyNumberFormat="1" applyFont="1" applyFill="1" applyBorder="1" applyAlignment="1">
      <alignment horizontal="center" vertical="center"/>
    </xf>
    <xf numFmtId="43" fontId="22" fillId="12" borderId="8" xfId="1" applyFont="1" applyFill="1" applyBorder="1" applyAlignment="1">
      <alignment horizontal="center" vertical="center"/>
    </xf>
    <xf numFmtId="188" fontId="22" fillId="12" borderId="8" xfId="10" applyNumberFormat="1" applyFont="1" applyFill="1" applyBorder="1" applyAlignment="1">
      <alignment horizontal="center" vertical="center"/>
    </xf>
    <xf numFmtId="0" fontId="11" fillId="9" borderId="8" xfId="2" applyFont="1" applyFill="1" applyBorder="1" applyAlignment="1">
      <alignment horizontal="left"/>
    </xf>
    <xf numFmtId="0" fontId="19" fillId="0" borderId="8" xfId="2" applyFont="1" applyFill="1" applyBorder="1" applyAlignment="1">
      <alignment horizontal="center"/>
    </xf>
    <xf numFmtId="0" fontId="19" fillId="0" borderId="8" xfId="2" applyFont="1" applyBorder="1"/>
    <xf numFmtId="0" fontId="19" fillId="0" borderId="8" xfId="12" applyFont="1" applyFill="1" applyBorder="1" applyAlignment="1">
      <alignment horizontal="left" wrapText="1"/>
    </xf>
    <xf numFmtId="0" fontId="28" fillId="8" borderId="8" xfId="0" applyFont="1" applyFill="1" applyBorder="1" applyAlignment="1">
      <alignment horizontal="left" vertical="top" wrapText="1"/>
    </xf>
    <xf numFmtId="49" fontId="6" fillId="9" borderId="8" xfId="0" applyNumberFormat="1" applyFont="1" applyFill="1" applyBorder="1" applyAlignment="1">
      <alignment horizontal="center" vertical="top" wrapText="1"/>
    </xf>
    <xf numFmtId="0" fontId="18" fillId="0" borderId="8" xfId="2" applyFont="1" applyBorder="1" applyAlignment="1">
      <alignment horizontal="centerContinuous"/>
    </xf>
    <xf numFmtId="0" fontId="20" fillId="0" borderId="8" xfId="2" applyNumberFormat="1" applyFont="1" applyBorder="1" applyAlignment="1">
      <alignment horizontal="center"/>
    </xf>
    <xf numFmtId="43" fontId="22" fillId="8" borderId="20" xfId="1" applyFont="1" applyFill="1" applyBorder="1" applyAlignment="1">
      <alignment horizontal="right"/>
    </xf>
    <xf numFmtId="4" fontId="22" fillId="8" borderId="8" xfId="2" applyNumberFormat="1" applyFont="1" applyFill="1" applyBorder="1"/>
    <xf numFmtId="0" fontId="22" fillId="0" borderId="8" xfId="2" applyFont="1" applyFill="1" applyBorder="1" applyAlignment="1">
      <alignment horizontal="centerContinuous"/>
    </xf>
    <xf numFmtId="0" fontId="23" fillId="0" borderId="8" xfId="2" applyNumberFormat="1" applyFont="1" applyBorder="1" applyAlignment="1">
      <alignment horizontal="centerContinuous"/>
    </xf>
    <xf numFmtId="43" fontId="29" fillId="0" borderId="8" xfId="1" applyFont="1" applyBorder="1" applyAlignment="1">
      <alignment horizontal="right"/>
    </xf>
    <xf numFmtId="4" fontId="29" fillId="0" borderId="8" xfId="2" applyNumberFormat="1" applyFont="1" applyBorder="1" applyAlignment="1">
      <alignment horizontal="right"/>
    </xf>
    <xf numFmtId="0" fontId="30" fillId="10" borderId="8" xfId="2" applyFont="1" applyFill="1" applyBorder="1" applyAlignment="1">
      <alignment horizontal="centerContinuous"/>
    </xf>
    <xf numFmtId="43" fontId="22" fillId="0" borderId="8" xfId="1" applyFont="1" applyBorder="1"/>
    <xf numFmtId="4" fontId="29" fillId="11" borderId="8" xfId="0" applyNumberFormat="1" applyFont="1" applyFill="1" applyBorder="1" applyAlignment="1">
      <alignment horizontal="right" vertical="center" wrapText="1"/>
    </xf>
    <xf numFmtId="0" fontId="30" fillId="0" borderId="0" xfId="2" applyFont="1" applyFill="1" applyBorder="1" applyAlignment="1">
      <alignment horizontal="centerContinuous"/>
    </xf>
    <xf numFmtId="0" fontId="23" fillId="0" borderId="0" xfId="2" applyNumberFormat="1" applyFont="1" applyFill="1" applyBorder="1" applyAlignment="1">
      <alignment horizontal="centerContinuous"/>
    </xf>
    <xf numFmtId="0" fontId="6" fillId="0" borderId="8" xfId="0" applyFont="1" applyFill="1" applyBorder="1" applyAlignment="1">
      <alignment horizontal="left" wrapText="1"/>
    </xf>
    <xf numFmtId="43" fontId="19" fillId="0" borderId="0" xfId="2" applyNumberFormat="1" applyFont="1"/>
    <xf numFmtId="4" fontId="31" fillId="11" borderId="22" xfId="0" applyNumberFormat="1" applyFont="1" applyFill="1" applyBorder="1" applyAlignment="1">
      <alignment horizontal="right" vertical="center" wrapText="1"/>
    </xf>
    <xf numFmtId="43" fontId="32" fillId="0" borderId="0" xfId="1" applyFont="1" applyFill="1" applyBorder="1" applyAlignment="1">
      <alignment horizontal="right" vertical="top" wrapText="1"/>
    </xf>
    <xf numFmtId="4" fontId="32" fillId="0" borderId="0" xfId="0" applyNumberFormat="1" applyFont="1" applyFill="1" applyBorder="1" applyAlignment="1">
      <alignment horizontal="right" vertical="top" wrapText="1"/>
    </xf>
    <xf numFmtId="0" fontId="4" fillId="0" borderId="23" xfId="0" applyNumberFormat="1" applyFont="1" applyFill="1" applyBorder="1" applyAlignment="1" applyProtection="1">
      <alignment horizontal="centerContinuous"/>
    </xf>
    <xf numFmtId="0" fontId="4" fillId="0" borderId="8" xfId="0" applyNumberFormat="1" applyFont="1" applyFill="1" applyBorder="1" applyAlignment="1" applyProtection="1">
      <alignment horizontal="center"/>
    </xf>
    <xf numFmtId="0" fontId="20" fillId="0" borderId="8" xfId="2" applyFont="1" applyBorder="1" applyAlignment="1">
      <alignment horizontal="center"/>
    </xf>
    <xf numFmtId="4" fontId="5" fillId="8" borderId="8" xfId="12" applyNumberFormat="1" applyFont="1" applyFill="1" applyBorder="1" applyAlignment="1">
      <alignment horizontal="left" wrapText="1" indent="1"/>
    </xf>
    <xf numFmtId="4" fontId="5" fillId="8" borderId="8" xfId="12" applyNumberFormat="1" applyFont="1" applyFill="1" applyBorder="1" applyAlignment="1">
      <alignment horizontal="right" wrapText="1"/>
    </xf>
    <xf numFmtId="43" fontId="33" fillId="0" borderId="0" xfId="1" applyFont="1" applyFill="1" applyBorder="1" applyAlignment="1">
      <alignment vertical="center" wrapText="1"/>
    </xf>
    <xf numFmtId="188" fontId="34" fillId="0" borderId="0" xfId="2" applyNumberFormat="1" applyFont="1" applyFill="1" applyBorder="1" applyAlignment="1">
      <alignment horizontal="right"/>
    </xf>
    <xf numFmtId="0" fontId="4" fillId="0" borderId="24" xfId="0" applyNumberFormat="1" applyFont="1" applyFill="1" applyBorder="1" applyAlignment="1" applyProtection="1">
      <alignment horizontal="centerContinuous"/>
    </xf>
    <xf numFmtId="4" fontId="5" fillId="0" borderId="8" xfId="0" applyNumberFormat="1" applyFont="1" applyBorder="1" applyAlignment="1">
      <alignment horizontal="right"/>
    </xf>
    <xf numFmtId="4" fontId="5" fillId="0" borderId="8" xfId="0" applyNumberFormat="1" applyFont="1" applyBorder="1" applyAlignment="1"/>
    <xf numFmtId="0" fontId="20" fillId="0" borderId="8" xfId="2" applyFont="1" applyFill="1" applyBorder="1" applyAlignment="1">
      <alignment horizontal="center"/>
    </xf>
    <xf numFmtId="0" fontId="28" fillId="0" borderId="0" xfId="12" applyFont="1" applyFill="1" applyBorder="1" applyAlignment="1">
      <alignment wrapText="1"/>
    </xf>
    <xf numFmtId="0" fontId="10" fillId="0" borderId="0" xfId="2" applyNumberFormat="1" applyFont="1" applyFill="1" applyBorder="1" applyAlignment="1">
      <alignment horizontal="center"/>
    </xf>
    <xf numFmtId="43" fontId="35" fillId="0" borderId="0" xfId="1" applyFont="1" applyFill="1" applyBorder="1" applyAlignment="1">
      <alignment horizontal="right"/>
    </xf>
    <xf numFmtId="188" fontId="35" fillId="0" borderId="0" xfId="2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 vertical="top" wrapText="1"/>
    </xf>
    <xf numFmtId="3" fontId="32" fillId="0" borderId="0" xfId="0" applyNumberFormat="1" applyFont="1" applyFill="1" applyBorder="1" applyAlignment="1">
      <alignment horizontal="right" vertical="top" wrapText="1"/>
    </xf>
    <xf numFmtId="0" fontId="6" fillId="0" borderId="0" xfId="13" applyNumberFormat="1" applyFont="1" applyFill="1" applyBorder="1" applyAlignment="1">
      <alignment horizontal="center"/>
    </xf>
    <xf numFmtId="0" fontId="19" fillId="0" borderId="0" xfId="2" applyFont="1" applyFill="1"/>
    <xf numFmtId="43" fontId="19" fillId="0" borderId="0" xfId="1" applyFont="1" applyFill="1"/>
    <xf numFmtId="0" fontId="28" fillId="0" borderId="0" xfId="5" applyFont="1"/>
    <xf numFmtId="0" fontId="29" fillId="13" borderId="8" xfId="5" applyFont="1" applyFill="1" applyBorder="1" applyAlignment="1">
      <alignment horizontal="center" vertical="center"/>
    </xf>
    <xf numFmtId="0" fontId="34" fillId="0" borderId="0" xfId="5" applyFont="1"/>
    <xf numFmtId="0" fontId="28" fillId="0" borderId="8" xfId="5" applyFont="1" applyBorder="1" applyAlignment="1">
      <alignment horizontal="center" vertical="center"/>
    </xf>
    <xf numFmtId="0" fontId="28" fillId="0" borderId="8" xfId="5" quotePrefix="1" applyFont="1" applyBorder="1" applyAlignment="1">
      <alignment horizontal="center" vertical="center"/>
    </xf>
    <xf numFmtId="0" fontId="37" fillId="0" borderId="0" xfId="5" applyFont="1" applyAlignment="1">
      <alignment vertical="center"/>
    </xf>
    <xf numFmtId="189" fontId="37" fillId="0" borderId="8" xfId="5" applyNumberFormat="1" applyFont="1" applyBorder="1" applyAlignment="1">
      <alignment horizontal="right" vertical="center"/>
    </xf>
    <xf numFmtId="189" fontId="37" fillId="0" borderId="8" xfId="5" applyNumberFormat="1" applyFont="1" applyBorder="1" applyAlignment="1">
      <alignment vertical="center"/>
    </xf>
    <xf numFmtId="189" fontId="37" fillId="0" borderId="8" xfId="5" applyNumberFormat="1" applyFont="1" applyBorder="1" applyAlignment="1">
      <alignment vertical="top"/>
    </xf>
    <xf numFmtId="190" fontId="34" fillId="0" borderId="0" xfId="14" applyNumberFormat="1" applyFont="1" applyAlignment="1">
      <alignment horizontal="center" vertical="center"/>
    </xf>
    <xf numFmtId="0" fontId="6" fillId="0" borderId="0" xfId="5" applyFont="1" applyAlignment="1">
      <alignment vertical="center"/>
    </xf>
    <xf numFmtId="0" fontId="37" fillId="0" borderId="20" xfId="5" applyFont="1" applyBorder="1" applyAlignment="1">
      <alignment vertical="center"/>
    </xf>
    <xf numFmtId="188" fontId="34" fillId="0" borderId="0" xfId="5" applyNumberFormat="1" applyFont="1" applyAlignment="1">
      <alignment vertical="center"/>
    </xf>
    <xf numFmtId="0" fontId="28" fillId="0" borderId="0" xfId="5" applyFont="1" applyAlignment="1">
      <alignment horizontal="center" vertical="center"/>
    </xf>
    <xf numFmtId="0" fontId="37" fillId="0" borderId="20" xfId="5" applyFont="1" applyBorder="1" applyAlignment="1">
      <alignment vertical="center" wrapText="1"/>
    </xf>
    <xf numFmtId="0" fontId="28" fillId="0" borderId="0" xfId="5" applyFont="1" applyAlignment="1">
      <alignment vertical="center"/>
    </xf>
    <xf numFmtId="0" fontId="37" fillId="0" borderId="20" xfId="5" applyFont="1" applyBorder="1" applyAlignment="1">
      <alignment horizontal="left" vertical="center"/>
    </xf>
    <xf numFmtId="0" fontId="37" fillId="0" borderId="20" xfId="5" applyFont="1" applyBorder="1" applyAlignment="1">
      <alignment horizontal="left" vertical="center" wrapText="1"/>
    </xf>
    <xf numFmtId="189" fontId="38" fillId="14" borderId="8" xfId="5" applyNumberFormat="1" applyFont="1" applyFill="1" applyBorder="1" applyAlignment="1">
      <alignment horizontal="center" vertical="center"/>
    </xf>
    <xf numFmtId="189" fontId="38" fillId="14" borderId="8" xfId="5" applyNumberFormat="1" applyFont="1" applyFill="1" applyBorder="1" applyAlignment="1">
      <alignment vertical="center"/>
    </xf>
    <xf numFmtId="0" fontId="34" fillId="0" borderId="0" xfId="5" applyFont="1" applyAlignment="1">
      <alignment vertical="center"/>
    </xf>
    <xf numFmtId="189" fontId="37" fillId="0" borderId="28" xfId="5" applyNumberFormat="1" applyFont="1" applyBorder="1" applyAlignment="1">
      <alignment vertical="center"/>
    </xf>
    <xf numFmtId="187" fontId="29" fillId="15" borderId="32" xfId="5" applyNumberFormat="1" applyFont="1" applyFill="1" applyBorder="1" applyAlignment="1">
      <alignment horizontal="center" vertical="center"/>
    </xf>
    <xf numFmtId="189" fontId="29" fillId="15" borderId="32" xfId="5" applyNumberFormat="1" applyFont="1" applyFill="1" applyBorder="1" applyAlignment="1">
      <alignment horizontal="center" vertical="center"/>
    </xf>
    <xf numFmtId="0" fontId="28" fillId="0" borderId="0" xfId="5" applyFont="1" applyAlignment="1">
      <alignment horizontal="left"/>
    </xf>
    <xf numFmtId="0" fontId="28" fillId="0" borderId="0" xfId="5" applyFont="1" applyAlignment="1">
      <alignment horizontal="center"/>
    </xf>
    <xf numFmtId="191" fontId="28" fillId="0" borderId="0" xfId="14" applyNumberFormat="1" applyFont="1"/>
    <xf numFmtId="192" fontId="28" fillId="0" borderId="0" xfId="5" applyNumberFormat="1" applyFont="1"/>
    <xf numFmtId="191" fontId="29" fillId="0" borderId="0" xfId="5" applyNumberFormat="1" applyFont="1" applyAlignment="1">
      <alignment vertical="center"/>
    </xf>
    <xf numFmtId="193" fontId="28" fillId="0" borderId="0" xfId="5" applyNumberFormat="1" applyFont="1" applyAlignment="1">
      <alignment vertical="center"/>
    </xf>
    <xf numFmtId="193" fontId="28" fillId="0" borderId="0" xfId="5" applyNumberFormat="1" applyFont="1"/>
    <xf numFmtId="194" fontId="28" fillId="0" borderId="0" xfId="5" applyNumberFormat="1" applyFont="1"/>
    <xf numFmtId="0" fontId="12" fillId="0" borderId="0" xfId="5"/>
    <xf numFmtId="0" fontId="39" fillId="0" borderId="0" xfId="5" applyFont="1" applyAlignment="1">
      <alignment vertical="center"/>
    </xf>
    <xf numFmtId="0" fontId="37" fillId="0" borderId="0" xfId="5" applyFont="1" applyAlignment="1">
      <alignment vertical="center" wrapText="1"/>
    </xf>
    <xf numFmtId="195" fontId="37" fillId="0" borderId="8" xfId="5" applyNumberFormat="1" applyFont="1" applyBorder="1" applyAlignment="1">
      <alignment horizontal="right" vertical="center"/>
    </xf>
    <xf numFmtId="190" fontId="28" fillId="0" borderId="0" xfId="5" applyNumberFormat="1" applyFont="1" applyAlignment="1">
      <alignment horizontal="center" vertical="center"/>
    </xf>
    <xf numFmtId="190" fontId="39" fillId="0" borderId="0" xfId="5" applyNumberFormat="1" applyFont="1" applyAlignment="1">
      <alignment horizontal="center" vertical="center"/>
    </xf>
    <xf numFmtId="3" fontId="39" fillId="0" borderId="0" xfId="5" applyNumberFormat="1" applyFont="1" applyAlignment="1">
      <alignment vertical="center"/>
    </xf>
    <xf numFmtId="191" fontId="28" fillId="0" borderId="0" xfId="14" applyNumberFormat="1" applyFont="1" applyAlignment="1">
      <alignment vertical="center"/>
    </xf>
    <xf numFmtId="192" fontId="28" fillId="0" borderId="0" xfId="5" applyNumberFormat="1" applyFont="1" applyAlignment="1">
      <alignment vertical="center"/>
    </xf>
    <xf numFmtId="194" fontId="28" fillId="0" borderId="0" xfId="5" applyNumberFormat="1" applyFont="1" applyAlignment="1">
      <alignment vertical="center"/>
    </xf>
    <xf numFmtId="0" fontId="17" fillId="0" borderId="0" xfId="5" applyFont="1" applyAlignment="1">
      <alignment vertical="center"/>
    </xf>
    <xf numFmtId="0" fontId="12" fillId="0" borderId="0" xfId="5" applyAlignment="1">
      <alignment vertic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2" borderId="9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18" fillId="0" borderId="0" xfId="2" applyFont="1" applyBorder="1" applyAlignment="1">
      <alignment horizontal="center" vertical="center" wrapText="1"/>
    </xf>
    <xf numFmtId="0" fontId="3" fillId="0" borderId="0" xfId="9" applyNumberFormat="1" applyFont="1" applyFill="1" applyBorder="1" applyAlignment="1" applyProtection="1">
      <alignment horizontal="center"/>
    </xf>
    <xf numFmtId="0" fontId="29" fillId="15" borderId="29" xfId="5" applyFont="1" applyFill="1" applyBorder="1" applyAlignment="1">
      <alignment horizontal="center" vertical="center"/>
    </xf>
    <xf numFmtId="0" fontId="29" fillId="15" borderId="30" xfId="5" applyFont="1" applyFill="1" applyBorder="1" applyAlignment="1">
      <alignment horizontal="center" vertical="center"/>
    </xf>
    <xf numFmtId="0" fontId="29" fillId="15" borderId="31" xfId="5" applyFont="1" applyFill="1" applyBorder="1" applyAlignment="1">
      <alignment horizontal="center" vertical="center"/>
    </xf>
    <xf numFmtId="0" fontId="29" fillId="0" borderId="0" xfId="5" applyFont="1" applyAlignment="1">
      <alignment horizontal="center" vertical="center"/>
    </xf>
    <xf numFmtId="0" fontId="29" fillId="0" borderId="0" xfId="5" applyFont="1" applyFill="1" applyAlignment="1">
      <alignment horizontal="center" vertical="center"/>
    </xf>
    <xf numFmtId="0" fontId="29" fillId="0" borderId="0" xfId="5" applyFont="1" applyAlignment="1">
      <alignment horizontal="center" vertical="top"/>
    </xf>
    <xf numFmtId="0" fontId="29" fillId="14" borderId="18" xfId="5" applyFont="1" applyFill="1" applyBorder="1" applyAlignment="1">
      <alignment horizontal="center" vertical="center"/>
    </xf>
    <xf numFmtId="0" fontId="29" fillId="14" borderId="19" xfId="5" applyFont="1" applyFill="1" applyBorder="1" applyAlignment="1">
      <alignment horizontal="center" vertical="center"/>
    </xf>
    <xf numFmtId="0" fontId="29" fillId="14" borderId="20" xfId="5" applyFont="1" applyFill="1" applyBorder="1" applyAlignment="1">
      <alignment horizontal="center" vertical="center"/>
    </xf>
    <xf numFmtId="0" fontId="28" fillId="0" borderId="25" xfId="5" applyFont="1" applyBorder="1" applyAlignment="1">
      <alignment horizontal="center" vertical="center"/>
    </xf>
    <xf numFmtId="0" fontId="28" fillId="0" borderId="26" xfId="5" applyFont="1" applyBorder="1" applyAlignment="1">
      <alignment horizontal="center" vertical="center"/>
    </xf>
    <xf numFmtId="0" fontId="28" fillId="0" borderId="27" xfId="5" applyFont="1" applyBorder="1" applyAlignment="1">
      <alignment horizontal="center" vertical="center"/>
    </xf>
    <xf numFmtId="0" fontId="29" fillId="0" borderId="21" xfId="5" applyFont="1" applyBorder="1" applyAlignment="1">
      <alignment horizontal="center" vertical="center"/>
    </xf>
  </cellXfs>
  <cellStyles count="15">
    <cellStyle name="Hyperlink" xfId="13" builtinId="8"/>
    <cellStyle name="เครื่องหมายจุลภาค 2 2" xfId="10"/>
    <cellStyle name="จุลภาค" xfId="1" builtinId="3"/>
    <cellStyle name="จุลภาค 2" xfId="14"/>
    <cellStyle name="ปกติ" xfId="0" builtinId="0"/>
    <cellStyle name="ปกติ 2" xfId="5"/>
    <cellStyle name="ปกติ 2 2" xfId="2"/>
    <cellStyle name="ปกติ 9" xfId="9"/>
    <cellStyle name="ปกติ_Sheet1" xfId="12"/>
    <cellStyle name="ปกติ_Sheet1 2" xfId="11"/>
    <cellStyle name="ปกติ_Sheet2 2" xfId="3"/>
    <cellStyle name="ปกติ_ประมวลผล_2 2" xfId="7"/>
    <cellStyle name="ปกติ_ประมวลผล-เข้า 2" xfId="4"/>
    <cellStyle name="ปกติ_ประมวลออก_1" xfId="6"/>
    <cellStyle name="ปกติ_ประมวลออก_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G19" sqref="G19:H19"/>
    </sheetView>
  </sheetViews>
  <sheetFormatPr defaultRowHeight="14.25" x14ac:dyDescent="0.2"/>
  <cols>
    <col min="1" max="1" width="7.125" customWidth="1"/>
    <col min="2" max="2" width="24.625" customWidth="1"/>
    <col min="5" max="5" width="17.75" customWidth="1"/>
    <col min="6" max="6" width="6.75" customWidth="1"/>
    <col min="7" max="7" width="25.625" customWidth="1"/>
    <col min="10" max="10" width="16.5" customWidth="1"/>
  </cols>
  <sheetData>
    <row r="1" spans="1:11" ht="21" x14ac:dyDescent="0.35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21" x14ac:dyDescent="0.35">
      <c r="A2" s="252" t="s">
        <v>40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21" x14ac:dyDescent="0.35">
      <c r="A3" s="252" t="s">
        <v>46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21" x14ac:dyDescent="0.35">
      <c r="A4" s="83"/>
      <c r="B4" s="71" t="s">
        <v>2</v>
      </c>
      <c r="C4" s="71"/>
      <c r="D4" s="71"/>
      <c r="E4" s="71"/>
      <c r="F4" s="71"/>
      <c r="G4" s="71" t="s">
        <v>3</v>
      </c>
      <c r="H4" s="71"/>
      <c r="I4" s="71"/>
      <c r="J4" s="71"/>
    </row>
    <row r="5" spans="1:11" ht="21" x14ac:dyDescent="0.35">
      <c r="A5" s="84" t="s">
        <v>4</v>
      </c>
      <c r="B5" s="253" t="s">
        <v>5</v>
      </c>
      <c r="C5" s="253"/>
      <c r="D5" s="253"/>
      <c r="E5" s="253"/>
      <c r="F5" s="84" t="s">
        <v>4</v>
      </c>
      <c r="G5" s="253" t="s">
        <v>6</v>
      </c>
      <c r="H5" s="253"/>
      <c r="I5" s="253"/>
      <c r="J5" s="253"/>
    </row>
    <row r="6" spans="1:11" ht="21" x14ac:dyDescent="0.35">
      <c r="A6" s="72" t="s">
        <v>7</v>
      </c>
      <c r="B6" s="73"/>
      <c r="C6" s="73" t="s">
        <v>9</v>
      </c>
      <c r="D6" s="73" t="s">
        <v>10</v>
      </c>
      <c r="E6" s="73" t="s">
        <v>11</v>
      </c>
      <c r="F6" s="72" t="s">
        <v>7</v>
      </c>
      <c r="G6" s="73" t="s">
        <v>8</v>
      </c>
      <c r="H6" s="73" t="s">
        <v>9</v>
      </c>
      <c r="I6" s="73" t="s">
        <v>10</v>
      </c>
      <c r="J6" s="73" t="s">
        <v>12</v>
      </c>
    </row>
    <row r="7" spans="1:11" ht="21" x14ac:dyDescent="0.35">
      <c r="A7" s="85">
        <v>1</v>
      </c>
      <c r="B7" s="74" t="s">
        <v>47</v>
      </c>
      <c r="C7" s="74">
        <v>84301000</v>
      </c>
      <c r="D7" s="32">
        <v>523.64</v>
      </c>
      <c r="E7" s="32">
        <v>197815266.58000001</v>
      </c>
      <c r="F7" s="85">
        <v>1</v>
      </c>
      <c r="G7" s="74" t="s">
        <v>48</v>
      </c>
      <c r="H7" s="74">
        <v>85016300</v>
      </c>
      <c r="I7" s="32">
        <v>103</v>
      </c>
      <c r="J7" s="32">
        <v>34775620</v>
      </c>
    </row>
    <row r="8" spans="1:11" ht="21" x14ac:dyDescent="0.35">
      <c r="A8" s="85">
        <v>2</v>
      </c>
      <c r="B8" s="74" t="s">
        <v>49</v>
      </c>
      <c r="C8" s="74">
        <v>84304100</v>
      </c>
      <c r="D8" s="32">
        <v>330.83</v>
      </c>
      <c r="E8" s="32">
        <v>70231181.730000004</v>
      </c>
      <c r="F8" s="85">
        <v>2</v>
      </c>
      <c r="G8" s="74" t="s">
        <v>26</v>
      </c>
      <c r="H8" s="74">
        <v>90278030</v>
      </c>
      <c r="I8" s="32">
        <v>6.4032</v>
      </c>
      <c r="J8" s="32">
        <v>19565117.890000001</v>
      </c>
    </row>
    <row r="9" spans="1:11" ht="21" x14ac:dyDescent="0.35">
      <c r="A9" s="85">
        <v>3</v>
      </c>
      <c r="B9" s="74" t="s">
        <v>34</v>
      </c>
      <c r="C9" s="74">
        <v>90111100</v>
      </c>
      <c r="D9" s="32">
        <v>635.7328</v>
      </c>
      <c r="E9" s="32">
        <v>60583515.730000004</v>
      </c>
      <c r="F9" s="85">
        <v>3</v>
      </c>
      <c r="G9" s="74" t="s">
        <v>43</v>
      </c>
      <c r="H9" s="74">
        <v>11071000</v>
      </c>
      <c r="I9" s="32">
        <v>954.68000000000006</v>
      </c>
      <c r="J9" s="32">
        <v>15422718.079999998</v>
      </c>
    </row>
    <row r="10" spans="1:11" ht="21" x14ac:dyDescent="0.35">
      <c r="A10" s="85">
        <v>4</v>
      </c>
      <c r="B10" s="74" t="s">
        <v>35</v>
      </c>
      <c r="C10" s="74">
        <v>94036090</v>
      </c>
      <c r="D10" s="32">
        <v>526.72770000000003</v>
      </c>
      <c r="E10" s="32">
        <v>15993906.960000001</v>
      </c>
      <c r="F10" s="85">
        <v>4</v>
      </c>
      <c r="G10" s="74" t="s">
        <v>16</v>
      </c>
      <c r="H10" s="74">
        <v>24029020</v>
      </c>
      <c r="I10" s="32">
        <v>162.416</v>
      </c>
      <c r="J10" s="32">
        <v>10859477.74</v>
      </c>
    </row>
    <row r="11" spans="1:11" ht="21" x14ac:dyDescent="0.35">
      <c r="A11" s="85">
        <v>5</v>
      </c>
      <c r="B11" s="74" t="s">
        <v>44</v>
      </c>
      <c r="C11" s="74">
        <v>40012290</v>
      </c>
      <c r="D11" s="32">
        <v>204</v>
      </c>
      <c r="E11" s="32">
        <v>7643007.5899999999</v>
      </c>
      <c r="F11" s="85">
        <v>5</v>
      </c>
      <c r="G11" s="74" t="s">
        <v>50</v>
      </c>
      <c r="H11" s="74">
        <v>73069099</v>
      </c>
      <c r="I11" s="32">
        <v>155.065</v>
      </c>
      <c r="J11" s="32">
        <v>8279189.9199999999</v>
      </c>
    </row>
    <row r="12" spans="1:11" ht="21" x14ac:dyDescent="0.35">
      <c r="A12" s="85">
        <v>6</v>
      </c>
      <c r="B12" s="74" t="s">
        <v>17</v>
      </c>
      <c r="C12" s="74">
        <v>85043199</v>
      </c>
      <c r="D12" s="32">
        <v>8.0206999999999997</v>
      </c>
      <c r="E12" s="32">
        <v>7342278.2299999995</v>
      </c>
      <c r="F12" s="85">
        <v>6</v>
      </c>
      <c r="G12" s="75" t="s">
        <v>51</v>
      </c>
      <c r="H12" s="74">
        <v>84261930</v>
      </c>
      <c r="I12" s="32">
        <v>52.25</v>
      </c>
      <c r="J12" s="32">
        <v>7917049.2599999998</v>
      </c>
    </row>
    <row r="13" spans="1:11" ht="21" x14ac:dyDescent="0.35">
      <c r="A13" s="85">
        <v>7</v>
      </c>
      <c r="B13" s="74" t="s">
        <v>45</v>
      </c>
      <c r="C13" s="74">
        <v>95069100</v>
      </c>
      <c r="D13" s="32">
        <v>2.9459999999999997</v>
      </c>
      <c r="E13" s="32">
        <v>2510345.4900000002</v>
      </c>
      <c r="F13" s="85">
        <v>7</v>
      </c>
      <c r="G13" s="74" t="s">
        <v>38</v>
      </c>
      <c r="H13" s="74">
        <v>40111000</v>
      </c>
      <c r="I13" s="32">
        <v>71.234999999999999</v>
      </c>
      <c r="J13" s="32">
        <v>5036774.51</v>
      </c>
    </row>
    <row r="14" spans="1:11" ht="21" x14ac:dyDescent="0.35">
      <c r="A14" s="85">
        <v>8</v>
      </c>
      <c r="B14" s="75" t="s">
        <v>42</v>
      </c>
      <c r="C14" s="74">
        <v>10063030</v>
      </c>
      <c r="D14" s="32">
        <v>82.755223999999998</v>
      </c>
      <c r="E14" s="32">
        <v>2433014.2699999996</v>
      </c>
      <c r="F14" s="85">
        <v>8</v>
      </c>
      <c r="G14" s="74" t="s">
        <v>37</v>
      </c>
      <c r="H14" s="74">
        <v>87033371</v>
      </c>
      <c r="I14" s="32">
        <v>9.24</v>
      </c>
      <c r="J14" s="32">
        <v>4851641.58</v>
      </c>
    </row>
    <row r="15" spans="1:11" ht="21" x14ac:dyDescent="0.35">
      <c r="A15" s="85">
        <v>9</v>
      </c>
      <c r="B15" s="74" t="s">
        <v>36</v>
      </c>
      <c r="C15" s="74">
        <v>12119099</v>
      </c>
      <c r="D15" s="32">
        <v>4.4063999999999997</v>
      </c>
      <c r="E15" s="32">
        <v>2129835.56</v>
      </c>
      <c r="F15" s="85">
        <v>9</v>
      </c>
      <c r="G15" s="74" t="s">
        <v>52</v>
      </c>
      <c r="H15" s="74">
        <v>84743920</v>
      </c>
      <c r="I15" s="32">
        <v>43.618000000000002</v>
      </c>
      <c r="J15" s="32">
        <v>4678901.5999999996</v>
      </c>
    </row>
    <row r="16" spans="1:11" ht="21" x14ac:dyDescent="0.35">
      <c r="A16" s="85">
        <v>10</v>
      </c>
      <c r="B16" s="74" t="s">
        <v>53</v>
      </c>
      <c r="C16" s="74">
        <v>21011299</v>
      </c>
      <c r="D16" s="32">
        <v>15.535</v>
      </c>
      <c r="E16" s="32">
        <v>1649455.31</v>
      </c>
      <c r="F16" s="85">
        <v>10</v>
      </c>
      <c r="G16" s="75" t="s">
        <v>54</v>
      </c>
      <c r="H16" s="74">
        <v>87052000</v>
      </c>
      <c r="I16" s="32">
        <v>21.815000000000001</v>
      </c>
      <c r="J16" s="32">
        <v>4316046.01</v>
      </c>
    </row>
    <row r="17" spans="1:10" ht="21" x14ac:dyDescent="0.35">
      <c r="A17" s="74"/>
      <c r="B17" s="76" t="s">
        <v>28</v>
      </c>
      <c r="C17" s="76"/>
      <c r="D17" s="77">
        <f>SUM(D7:D16)</f>
        <v>2334.5938239999996</v>
      </c>
      <c r="E17" s="78">
        <f>SUM(E7:E16)</f>
        <v>368331807.44999999</v>
      </c>
      <c r="F17" s="85"/>
      <c r="G17" s="76" t="s">
        <v>29</v>
      </c>
      <c r="H17" s="76"/>
      <c r="I17" s="78">
        <f>SUM(I7:I16)</f>
        <v>1579.7221999999999</v>
      </c>
      <c r="J17" s="78">
        <f>SUM(J7:J16)</f>
        <v>115702536.59</v>
      </c>
    </row>
    <row r="18" spans="1:10" ht="21" x14ac:dyDescent="0.35">
      <c r="A18" s="254" t="s">
        <v>30</v>
      </c>
      <c r="B18" s="255"/>
      <c r="C18" s="256"/>
      <c r="D18" s="32">
        <f>D19-D17</f>
        <v>50.945400000000063</v>
      </c>
      <c r="E18" s="32">
        <f>E19-E17</f>
        <v>907773.91999995708</v>
      </c>
      <c r="F18" s="254" t="s">
        <v>30</v>
      </c>
      <c r="G18" s="255"/>
      <c r="H18" s="256"/>
      <c r="I18" s="79">
        <f>I19-I17</f>
        <v>1232.398930000001</v>
      </c>
      <c r="J18" s="79">
        <f>J19-J17</f>
        <v>51814775.048999965</v>
      </c>
    </row>
    <row r="19" spans="1:10" ht="21" x14ac:dyDescent="0.35">
      <c r="A19" s="248" t="s">
        <v>39</v>
      </c>
      <c r="B19" s="249"/>
      <c r="C19" s="250"/>
      <c r="D19" s="78">
        <v>2385.5392239999996</v>
      </c>
      <c r="E19" s="78">
        <v>369239581.36999995</v>
      </c>
      <c r="F19" s="80"/>
      <c r="G19" s="248" t="s">
        <v>155</v>
      </c>
      <c r="H19" s="250"/>
      <c r="I19" s="78">
        <v>2812.1211300000009</v>
      </c>
      <c r="J19" s="78">
        <v>167517311.63899997</v>
      </c>
    </row>
    <row r="20" spans="1:10" ht="21" x14ac:dyDescent="0.35">
      <c r="A20" s="251" t="s">
        <v>56</v>
      </c>
      <c r="B20" s="251"/>
      <c r="C20" s="251"/>
      <c r="D20" s="251"/>
      <c r="E20" s="251"/>
      <c r="F20" s="81" t="s">
        <v>57</v>
      </c>
      <c r="G20" s="81"/>
      <c r="H20" s="81"/>
      <c r="I20" s="81"/>
      <c r="J20" s="81"/>
    </row>
  </sheetData>
  <mergeCells count="10">
    <mergeCell ref="A19:C19"/>
    <mergeCell ref="G19:H19"/>
    <mergeCell ref="A20:E20"/>
    <mergeCell ref="A1:K1"/>
    <mergeCell ref="A2:K2"/>
    <mergeCell ref="A3:K3"/>
    <mergeCell ref="B5:E5"/>
    <mergeCell ref="G5:J5"/>
    <mergeCell ref="A18:C18"/>
    <mergeCell ref="F18:H18"/>
  </mergeCells>
  <pageMargins left="0.16" right="0.2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4" workbookViewId="0">
      <selection activeCell="Q17" sqref="Q17"/>
    </sheetView>
  </sheetViews>
  <sheetFormatPr defaultRowHeight="14.25" x14ac:dyDescent="0.2"/>
  <cols>
    <col min="1" max="1" width="7.25" customWidth="1"/>
    <col min="2" max="2" width="19.875" customWidth="1"/>
    <col min="4" max="4" width="11.25" customWidth="1"/>
    <col min="5" max="5" width="15.625" customWidth="1"/>
    <col min="6" max="6" width="7.125" customWidth="1"/>
    <col min="7" max="7" width="18.25" customWidth="1"/>
    <col min="8" max="9" width="9.5" customWidth="1"/>
    <col min="10" max="10" width="16" customWidth="1"/>
  </cols>
  <sheetData>
    <row r="1" spans="1:11" ht="23.25" x14ac:dyDescent="0.35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23.25" x14ac:dyDescent="0.35">
      <c r="A2" s="261" t="s">
        <v>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23.25" x14ac:dyDescent="0.35">
      <c r="A3" s="261" t="s">
        <v>55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24" thickBot="1" x14ac:dyDescent="0.4">
      <c r="A4" s="82"/>
      <c r="B4" s="82" t="s">
        <v>2</v>
      </c>
      <c r="C4" s="82"/>
      <c r="D4" s="82"/>
      <c r="E4" s="82"/>
      <c r="F4" s="82"/>
      <c r="G4" s="82" t="s">
        <v>3</v>
      </c>
      <c r="H4" s="82"/>
      <c r="I4" s="82"/>
      <c r="J4" s="82"/>
      <c r="K4" s="82"/>
    </row>
    <row r="5" spans="1:11" ht="21.75" thickBot="1" x14ac:dyDescent="0.4">
      <c r="A5" s="1" t="s">
        <v>4</v>
      </c>
      <c r="B5" s="262" t="s">
        <v>5</v>
      </c>
      <c r="C5" s="262"/>
      <c r="D5" s="262"/>
      <c r="E5" s="263"/>
      <c r="F5" s="2" t="s">
        <v>4</v>
      </c>
      <c r="G5" s="264" t="s">
        <v>6</v>
      </c>
      <c r="H5" s="265"/>
      <c r="I5" s="265"/>
      <c r="J5" s="266"/>
    </row>
    <row r="6" spans="1:11" ht="21" x14ac:dyDescent="0.35">
      <c r="A6" s="3" t="s">
        <v>7</v>
      </c>
      <c r="B6" s="4" t="s">
        <v>8</v>
      </c>
      <c r="C6" s="5" t="s">
        <v>9</v>
      </c>
      <c r="D6" s="6" t="s">
        <v>10</v>
      </c>
      <c r="E6" s="7" t="s">
        <v>11</v>
      </c>
      <c r="F6" s="8" t="s">
        <v>7</v>
      </c>
      <c r="G6" s="9" t="s">
        <v>8</v>
      </c>
      <c r="H6" s="9" t="s">
        <v>9</v>
      </c>
      <c r="I6" s="10" t="s">
        <v>10</v>
      </c>
      <c r="J6" s="11" t="s">
        <v>12</v>
      </c>
    </row>
    <row r="7" spans="1:11" ht="21" x14ac:dyDescent="0.35">
      <c r="A7" s="12">
        <v>1</v>
      </c>
      <c r="B7" s="74" t="s">
        <v>34</v>
      </c>
      <c r="C7" s="85">
        <v>90111100</v>
      </c>
      <c r="D7" s="15">
        <v>25658.685799999999</v>
      </c>
      <c r="E7" s="15">
        <v>851579485.26169813</v>
      </c>
      <c r="F7" s="16">
        <v>1</v>
      </c>
      <c r="G7" s="17" t="s">
        <v>13</v>
      </c>
      <c r="H7" s="18">
        <v>22030099</v>
      </c>
      <c r="I7" s="19">
        <v>13.611000000000001</v>
      </c>
      <c r="J7" s="19">
        <v>945645836.51999998</v>
      </c>
    </row>
    <row r="8" spans="1:11" ht="21" x14ac:dyDescent="0.35">
      <c r="A8" s="12">
        <v>2</v>
      </c>
      <c r="B8" s="74" t="s">
        <v>35</v>
      </c>
      <c r="C8" s="85">
        <v>94036090</v>
      </c>
      <c r="D8" s="22">
        <v>1861236.5583699995</v>
      </c>
      <c r="E8" s="22">
        <v>439940702.52453941</v>
      </c>
      <c r="F8" s="16">
        <v>2</v>
      </c>
      <c r="G8" s="23" t="s">
        <v>14</v>
      </c>
      <c r="H8" s="18">
        <v>85442029</v>
      </c>
      <c r="I8" s="24">
        <v>1279.4100000000001</v>
      </c>
      <c r="J8" s="19">
        <v>684429764.94000006</v>
      </c>
      <c r="K8" s="25"/>
    </row>
    <row r="9" spans="1:11" ht="21" x14ac:dyDescent="0.35">
      <c r="A9" s="12">
        <v>3</v>
      </c>
      <c r="B9" s="74" t="s">
        <v>47</v>
      </c>
      <c r="C9" s="85">
        <v>84301000</v>
      </c>
      <c r="D9" s="15">
        <v>523.64</v>
      </c>
      <c r="E9" s="27">
        <v>197815266.58000001</v>
      </c>
      <c r="F9" s="16">
        <v>3</v>
      </c>
      <c r="G9" s="28" t="s">
        <v>16</v>
      </c>
      <c r="H9" s="18">
        <v>24029020</v>
      </c>
      <c r="I9" s="24">
        <v>1437.6975399999999</v>
      </c>
      <c r="J9" s="19">
        <v>444153318.38</v>
      </c>
      <c r="K9" s="25"/>
    </row>
    <row r="10" spans="1:11" ht="21" x14ac:dyDescent="0.35">
      <c r="A10" s="12">
        <v>4</v>
      </c>
      <c r="B10" s="13" t="s">
        <v>15</v>
      </c>
      <c r="C10" s="14">
        <v>10064090</v>
      </c>
      <c r="D10" s="31">
        <v>10698.388080000001</v>
      </c>
      <c r="E10" s="32">
        <v>166420972.081</v>
      </c>
      <c r="F10" s="16">
        <v>4</v>
      </c>
      <c r="G10" s="23" t="s">
        <v>18</v>
      </c>
      <c r="H10" s="18">
        <v>85389020</v>
      </c>
      <c r="I10" s="33">
        <v>382.94</v>
      </c>
      <c r="J10" s="19">
        <v>238777802.15000001</v>
      </c>
      <c r="K10" s="25"/>
    </row>
    <row r="11" spans="1:11" ht="24" customHeight="1" x14ac:dyDescent="0.35">
      <c r="A11" s="12">
        <v>5</v>
      </c>
      <c r="B11" s="74" t="s">
        <v>17</v>
      </c>
      <c r="C11" s="85">
        <v>85043199</v>
      </c>
      <c r="D11" s="15">
        <v>149215.26733999999</v>
      </c>
      <c r="E11" s="15">
        <v>158302320.51646399</v>
      </c>
      <c r="F11" s="16">
        <v>5</v>
      </c>
      <c r="G11" s="23" t="s">
        <v>20</v>
      </c>
      <c r="H11" s="18">
        <v>69072394</v>
      </c>
      <c r="I11" s="24">
        <v>382.2072</v>
      </c>
      <c r="J11" s="19">
        <v>208550894.34</v>
      </c>
      <c r="K11" s="25"/>
    </row>
    <row r="12" spans="1:11" ht="21" x14ac:dyDescent="0.35">
      <c r="A12" s="12">
        <v>6</v>
      </c>
      <c r="B12" s="75" t="s">
        <v>49</v>
      </c>
      <c r="C12" s="85">
        <v>84304100</v>
      </c>
      <c r="D12" s="22">
        <v>330.83</v>
      </c>
      <c r="E12" s="22">
        <v>70231181.730000004</v>
      </c>
      <c r="F12" s="16">
        <v>6</v>
      </c>
      <c r="G12" s="86" t="s">
        <v>22</v>
      </c>
      <c r="H12" s="37">
        <v>84068290</v>
      </c>
      <c r="I12" s="33">
        <v>956.91000000000008</v>
      </c>
      <c r="J12" s="38">
        <v>178980281.31999999</v>
      </c>
      <c r="K12" s="25"/>
    </row>
    <row r="13" spans="1:11" ht="31.5" x14ac:dyDescent="0.35">
      <c r="A13" s="12">
        <v>7</v>
      </c>
      <c r="B13" s="20" t="s">
        <v>19</v>
      </c>
      <c r="C13" s="21">
        <v>10063099</v>
      </c>
      <c r="D13" s="31">
        <v>12702.07208</v>
      </c>
      <c r="E13" s="15">
        <v>69705040.004000008</v>
      </c>
      <c r="F13" s="16">
        <v>7</v>
      </c>
      <c r="G13" s="35" t="s">
        <v>23</v>
      </c>
      <c r="H13" s="18">
        <v>85353020</v>
      </c>
      <c r="I13" s="24">
        <v>269.26370000000003</v>
      </c>
      <c r="J13" s="19">
        <v>166259128.46000001</v>
      </c>
      <c r="K13" s="39"/>
    </row>
    <row r="14" spans="1:11" ht="21" x14ac:dyDescent="0.35">
      <c r="A14" s="12">
        <v>8</v>
      </c>
      <c r="B14" s="20" t="s">
        <v>41</v>
      </c>
      <c r="C14" s="26">
        <v>90158090</v>
      </c>
      <c r="D14" s="40">
        <v>3.1779999999999999</v>
      </c>
      <c r="E14" s="40">
        <v>61892254.799999997</v>
      </c>
      <c r="F14" s="16">
        <v>8</v>
      </c>
      <c r="G14" s="23" t="s">
        <v>26</v>
      </c>
      <c r="H14" s="18">
        <v>90221400</v>
      </c>
      <c r="I14" s="24">
        <v>99.635800000000003</v>
      </c>
      <c r="J14" s="19">
        <v>127219798.65000001</v>
      </c>
      <c r="K14" s="39"/>
    </row>
    <row r="15" spans="1:11" ht="23.25" customHeight="1" x14ac:dyDescent="0.35">
      <c r="A15" s="12">
        <v>9</v>
      </c>
      <c r="B15" s="29" t="s">
        <v>21</v>
      </c>
      <c r="C15" s="30">
        <v>11081400</v>
      </c>
      <c r="D15" s="15">
        <v>669.40160000000003</v>
      </c>
      <c r="E15" s="15">
        <v>27014606.8825</v>
      </c>
      <c r="F15" s="16">
        <v>9</v>
      </c>
      <c r="G15" s="36" t="s">
        <v>25</v>
      </c>
      <c r="H15" s="18">
        <v>85042219</v>
      </c>
      <c r="I15" s="24">
        <v>156.4</v>
      </c>
      <c r="J15" s="19">
        <v>117542213.53</v>
      </c>
      <c r="K15" s="25"/>
    </row>
    <row r="16" spans="1:11" ht="21" x14ac:dyDescent="0.35">
      <c r="A16" s="12">
        <v>10</v>
      </c>
      <c r="B16" s="13" t="s">
        <v>24</v>
      </c>
      <c r="C16" s="34">
        <v>84388012</v>
      </c>
      <c r="D16" s="15">
        <v>414</v>
      </c>
      <c r="E16" s="15">
        <v>20015966.775000002</v>
      </c>
      <c r="F16" s="16">
        <v>10</v>
      </c>
      <c r="G16" s="23" t="s">
        <v>27</v>
      </c>
      <c r="H16" s="41">
        <v>84742011</v>
      </c>
      <c r="I16" s="24">
        <v>130.63900000000001</v>
      </c>
      <c r="J16" s="38">
        <v>110888183.09999999</v>
      </c>
    </row>
    <row r="17" spans="1:11" ht="21.75" thickBot="1" x14ac:dyDescent="0.4">
      <c r="A17" s="42"/>
      <c r="B17" s="257" t="s">
        <v>28</v>
      </c>
      <c r="C17" s="258"/>
      <c r="D17" s="43">
        <f>SUM(D7:D16)</f>
        <v>2061452.0212699997</v>
      </c>
      <c r="E17" s="44">
        <f>SUM(E7:E16)</f>
        <v>2062917797.1552014</v>
      </c>
      <c r="F17" s="45"/>
      <c r="G17" s="259" t="s">
        <v>29</v>
      </c>
      <c r="H17" s="260"/>
      <c r="I17" s="46">
        <f>SUM(I7:I16)</f>
        <v>5108.7142400000002</v>
      </c>
      <c r="J17" s="47">
        <f>SUM(J7:J16)</f>
        <v>3222447221.3900008</v>
      </c>
    </row>
    <row r="18" spans="1:11" ht="21.75" thickBot="1" x14ac:dyDescent="0.4">
      <c r="A18" s="48"/>
      <c r="B18" s="49" t="s">
        <v>30</v>
      </c>
      <c r="C18" s="50"/>
      <c r="D18" s="87">
        <v>1765.5664239998655</v>
      </c>
      <c r="E18" s="88">
        <v>62476070.413390785</v>
      </c>
      <c r="F18" s="51"/>
      <c r="G18" s="52" t="s">
        <v>30</v>
      </c>
      <c r="H18" s="53"/>
      <c r="I18" s="54">
        <v>10412.662900000001</v>
      </c>
      <c r="J18" s="54">
        <v>634830656.21900058</v>
      </c>
      <c r="K18" s="55"/>
    </row>
    <row r="19" spans="1:11" ht="21.75" thickBot="1" x14ac:dyDescent="0.4">
      <c r="A19" s="56" t="s">
        <v>31</v>
      </c>
      <c r="B19" s="57" t="s">
        <v>32</v>
      </c>
      <c r="C19" s="58"/>
      <c r="D19" s="59">
        <v>2063217.5876939995</v>
      </c>
      <c r="E19" s="60">
        <v>2125393867.5685923</v>
      </c>
      <c r="F19" s="61"/>
      <c r="G19" s="62" t="s">
        <v>33</v>
      </c>
      <c r="H19" s="63"/>
      <c r="I19" s="64">
        <v>15521.377140000001</v>
      </c>
      <c r="J19" s="65">
        <v>3857277877.6090012</v>
      </c>
      <c r="K19" s="66"/>
    </row>
    <row r="20" spans="1:11" ht="21" x14ac:dyDescent="0.2">
      <c r="A20" s="67"/>
      <c r="B20" s="67" t="s">
        <v>156</v>
      </c>
      <c r="C20" s="67"/>
      <c r="D20" s="89"/>
      <c r="E20" s="55"/>
      <c r="F20" s="68" t="s">
        <v>157</v>
      </c>
      <c r="G20" s="68"/>
      <c r="H20" s="68"/>
      <c r="I20" s="69"/>
      <c r="J20" s="69"/>
      <c r="K20" s="70"/>
    </row>
  </sheetData>
  <mergeCells count="7">
    <mergeCell ref="B17:C17"/>
    <mergeCell ref="G17:H17"/>
    <mergeCell ref="A1:K1"/>
    <mergeCell ref="A2:K2"/>
    <mergeCell ref="A3:K3"/>
    <mergeCell ref="B5:E5"/>
    <mergeCell ref="G5:J5"/>
  </mergeCells>
  <pageMargins left="0.33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workbookViewId="0">
      <selection activeCell="F2" sqref="F2:J2"/>
    </sheetView>
  </sheetViews>
  <sheetFormatPr defaultRowHeight="23.25" x14ac:dyDescent="0.35"/>
  <cols>
    <col min="1" max="1" width="5.5" style="92" customWidth="1"/>
    <col min="2" max="2" width="25.375" style="91" customWidth="1"/>
    <col min="3" max="3" width="9.75" style="93" customWidth="1"/>
    <col min="4" max="4" width="18.875" style="94" customWidth="1"/>
    <col min="5" max="5" width="22.75" style="95" customWidth="1"/>
    <col min="6" max="6" width="5.25" style="91" customWidth="1"/>
    <col min="7" max="7" width="11.125" style="91" bestFit="1" customWidth="1"/>
    <col min="8" max="8" width="28.75" style="91" customWidth="1"/>
    <col min="9" max="9" width="13.5" style="91" bestFit="1" customWidth="1"/>
    <col min="10" max="10" width="17.125" style="91" customWidth="1"/>
    <col min="11" max="16384" width="9" style="91"/>
  </cols>
  <sheetData>
    <row r="1" spans="1:12" ht="23.25" customHeight="1" x14ac:dyDescent="0.35">
      <c r="A1" s="268" t="s">
        <v>0</v>
      </c>
      <c r="B1" s="268"/>
      <c r="C1" s="268"/>
      <c r="D1" s="268"/>
      <c r="E1" s="268"/>
      <c r="F1" s="269" t="s">
        <v>58</v>
      </c>
      <c r="G1" s="269"/>
      <c r="H1" s="269"/>
      <c r="I1" s="269"/>
      <c r="J1" s="269"/>
    </row>
    <row r="2" spans="1:12" ht="23.25" customHeight="1" x14ac:dyDescent="0.35">
      <c r="A2" s="268" t="s">
        <v>59</v>
      </c>
      <c r="B2" s="268"/>
      <c r="C2" s="268"/>
      <c r="D2" s="268"/>
      <c r="E2" s="268"/>
      <c r="F2" s="269" t="s">
        <v>60</v>
      </c>
      <c r="G2" s="269"/>
      <c r="H2" s="269"/>
      <c r="I2" s="269"/>
      <c r="J2" s="269"/>
    </row>
    <row r="3" spans="1:12" ht="23.25" customHeight="1" x14ac:dyDescent="0.35">
      <c r="A3" s="268" t="s">
        <v>61</v>
      </c>
      <c r="B3" s="268"/>
      <c r="C3" s="268"/>
      <c r="D3" s="268"/>
      <c r="E3" s="268"/>
      <c r="F3" s="269" t="s">
        <v>62</v>
      </c>
      <c r="G3" s="269"/>
      <c r="H3" s="269"/>
      <c r="I3" s="269"/>
      <c r="J3" s="269"/>
    </row>
    <row r="4" spans="1:12" ht="23.25" customHeight="1" x14ac:dyDescent="0.35">
      <c r="F4" s="96"/>
      <c r="G4" s="96"/>
      <c r="H4" s="96"/>
      <c r="I4" s="96"/>
      <c r="J4" s="96"/>
    </row>
    <row r="5" spans="1:12" ht="30" customHeight="1" x14ac:dyDescent="0.35">
      <c r="A5" s="97" t="s">
        <v>63</v>
      </c>
      <c r="B5" s="98" t="s">
        <v>8</v>
      </c>
      <c r="C5" s="99" t="s">
        <v>9</v>
      </c>
      <c r="D5" s="100" t="s">
        <v>64</v>
      </c>
      <c r="E5" s="101" t="s">
        <v>11</v>
      </c>
      <c r="F5" s="102" t="s">
        <v>63</v>
      </c>
      <c r="G5" s="103" t="s">
        <v>65</v>
      </c>
      <c r="H5" s="104" t="s">
        <v>66</v>
      </c>
      <c r="I5" s="105" t="s">
        <v>67</v>
      </c>
      <c r="J5" s="105" t="s">
        <v>68</v>
      </c>
    </row>
    <row r="6" spans="1:12" ht="23.25" customHeight="1" x14ac:dyDescent="0.35">
      <c r="A6" s="106">
        <v>1</v>
      </c>
      <c r="B6" s="107" t="s">
        <v>69</v>
      </c>
      <c r="C6" s="108">
        <v>27101971</v>
      </c>
      <c r="D6" s="109">
        <v>8230117.0800000001</v>
      </c>
      <c r="E6" s="32">
        <v>160227756.78999999</v>
      </c>
      <c r="F6" s="90">
        <v>1</v>
      </c>
      <c r="G6" s="108">
        <v>27101971</v>
      </c>
      <c r="H6" s="107" t="s">
        <v>69</v>
      </c>
      <c r="I6" s="109">
        <v>8230117.0800000001</v>
      </c>
      <c r="J6" s="32">
        <v>160227756.78999999</v>
      </c>
    </row>
    <row r="7" spans="1:12" ht="23.25" customHeight="1" x14ac:dyDescent="0.35">
      <c r="A7" s="106">
        <v>2</v>
      </c>
      <c r="B7" s="107" t="s">
        <v>70</v>
      </c>
      <c r="C7" s="108">
        <v>27101224</v>
      </c>
      <c r="D7" s="109">
        <v>9000</v>
      </c>
      <c r="E7" s="32">
        <v>59561021.530000001</v>
      </c>
      <c r="F7" s="90">
        <v>2</v>
      </c>
      <c r="G7" s="108">
        <v>27101224</v>
      </c>
      <c r="H7" s="107" t="s">
        <v>70</v>
      </c>
      <c r="I7" s="109">
        <v>9000</v>
      </c>
      <c r="J7" s="32">
        <v>59561021.530000001</v>
      </c>
      <c r="K7" s="110"/>
      <c r="L7" s="92"/>
    </row>
    <row r="8" spans="1:12" ht="23.25" customHeight="1" x14ac:dyDescent="0.35">
      <c r="A8" s="106">
        <v>3</v>
      </c>
      <c r="B8" s="107" t="s">
        <v>71</v>
      </c>
      <c r="C8" s="108">
        <v>84798220</v>
      </c>
      <c r="D8" s="109">
        <v>330433.63099999999</v>
      </c>
      <c r="E8" s="32">
        <v>47421300</v>
      </c>
      <c r="F8" s="90">
        <v>3</v>
      </c>
      <c r="G8" s="108">
        <v>84798220</v>
      </c>
      <c r="H8" s="107" t="s">
        <v>71</v>
      </c>
      <c r="I8" s="109">
        <v>330433.63099999999</v>
      </c>
      <c r="J8" s="32">
        <v>47421300</v>
      </c>
    </row>
    <row r="9" spans="1:12" ht="23.25" customHeight="1" x14ac:dyDescent="0.35">
      <c r="A9" s="106">
        <v>4</v>
      </c>
      <c r="B9" s="107" t="s">
        <v>72</v>
      </c>
      <c r="C9" s="108">
        <v>27160000</v>
      </c>
      <c r="D9" s="109">
        <v>44125</v>
      </c>
      <c r="E9" s="32">
        <v>24951134.68</v>
      </c>
      <c r="F9" s="90">
        <v>4</v>
      </c>
      <c r="G9" s="108">
        <v>27160000</v>
      </c>
      <c r="H9" s="107" t="s">
        <v>72</v>
      </c>
      <c r="I9" s="109">
        <v>44125</v>
      </c>
      <c r="J9" s="32">
        <v>24951134.68</v>
      </c>
    </row>
    <row r="10" spans="1:12" ht="23.25" customHeight="1" x14ac:dyDescent="0.35">
      <c r="A10" s="106">
        <v>5</v>
      </c>
      <c r="B10" s="107" t="s">
        <v>73</v>
      </c>
      <c r="C10" s="108">
        <v>27101943</v>
      </c>
      <c r="D10" s="109">
        <v>273429.68</v>
      </c>
      <c r="E10" s="32">
        <v>19338969.829999998</v>
      </c>
      <c r="F10" s="90">
        <v>5</v>
      </c>
      <c r="G10" s="108">
        <v>27101943</v>
      </c>
      <c r="H10" s="107" t="s">
        <v>73</v>
      </c>
      <c r="I10" s="109">
        <v>273429.68</v>
      </c>
      <c r="J10" s="32">
        <v>19338969.829999998</v>
      </c>
    </row>
    <row r="11" spans="1:12" ht="23.25" customHeight="1" x14ac:dyDescent="0.35">
      <c r="A11" s="106">
        <v>6</v>
      </c>
      <c r="B11" s="107" t="s">
        <v>74</v>
      </c>
      <c r="C11" s="108">
        <v>87011011</v>
      </c>
      <c r="D11" s="109">
        <v>1123000</v>
      </c>
      <c r="E11" s="32">
        <v>17338199.109999999</v>
      </c>
      <c r="F11" s="90">
        <v>6</v>
      </c>
      <c r="G11" s="108">
        <v>87011011</v>
      </c>
      <c r="H11" s="107" t="s">
        <v>74</v>
      </c>
      <c r="I11" s="109">
        <v>1123000</v>
      </c>
      <c r="J11" s="32">
        <v>17338199.109999999</v>
      </c>
    </row>
    <row r="12" spans="1:12" ht="23.25" customHeight="1" x14ac:dyDescent="0.35">
      <c r="A12" s="106">
        <v>7</v>
      </c>
      <c r="B12" s="107" t="s">
        <v>75</v>
      </c>
      <c r="C12" s="108">
        <v>87033371</v>
      </c>
      <c r="D12" s="109">
        <v>104448</v>
      </c>
      <c r="E12" s="32">
        <v>15403825.619999999</v>
      </c>
      <c r="F12" s="90">
        <v>7</v>
      </c>
      <c r="G12" s="108">
        <v>87033371</v>
      </c>
      <c r="H12" s="107" t="s">
        <v>75</v>
      </c>
      <c r="I12" s="109">
        <v>104448</v>
      </c>
      <c r="J12" s="32">
        <v>15403825.619999999</v>
      </c>
    </row>
    <row r="13" spans="1:12" ht="23.25" customHeight="1" x14ac:dyDescent="0.35">
      <c r="A13" s="106">
        <v>8</v>
      </c>
      <c r="B13" s="107" t="s">
        <v>76</v>
      </c>
      <c r="C13" s="108">
        <v>27101979</v>
      </c>
      <c r="D13" s="109">
        <v>121448.98</v>
      </c>
      <c r="E13" s="32">
        <v>14806400</v>
      </c>
      <c r="F13" s="90">
        <v>8</v>
      </c>
      <c r="G13" s="108">
        <v>27101979</v>
      </c>
      <c r="H13" s="107" t="s">
        <v>76</v>
      </c>
      <c r="I13" s="109">
        <v>121448.98</v>
      </c>
      <c r="J13" s="32">
        <v>14806400</v>
      </c>
    </row>
    <row r="14" spans="1:12" ht="23.25" customHeight="1" x14ac:dyDescent="0.35">
      <c r="A14" s="106">
        <v>9</v>
      </c>
      <c r="B14" s="107" t="s">
        <v>77</v>
      </c>
      <c r="C14" s="108">
        <v>21069030</v>
      </c>
      <c r="D14" s="109">
        <v>211169.46</v>
      </c>
      <c r="E14" s="32">
        <v>13311829.34</v>
      </c>
      <c r="F14" s="90">
        <v>9</v>
      </c>
      <c r="G14" s="108">
        <v>21069030</v>
      </c>
      <c r="H14" s="107" t="s">
        <v>77</v>
      </c>
      <c r="I14" s="109">
        <v>211169.46</v>
      </c>
      <c r="J14" s="32">
        <v>13311829.34</v>
      </c>
    </row>
    <row r="15" spans="1:12" ht="23.25" customHeight="1" x14ac:dyDescent="0.35">
      <c r="A15" s="106">
        <v>10</v>
      </c>
      <c r="B15" s="107" t="s">
        <v>78</v>
      </c>
      <c r="C15" s="108">
        <v>23099019</v>
      </c>
      <c r="D15" s="109">
        <v>31440</v>
      </c>
      <c r="E15" s="32">
        <v>13136167.439999999</v>
      </c>
      <c r="F15" s="90">
        <v>10</v>
      </c>
      <c r="G15" s="108">
        <v>23099019</v>
      </c>
      <c r="H15" s="107" t="s">
        <v>78</v>
      </c>
      <c r="I15" s="109">
        <v>31440</v>
      </c>
      <c r="J15" s="32">
        <v>13136167.439999999</v>
      </c>
    </row>
    <row r="16" spans="1:12" ht="24.75" customHeight="1" x14ac:dyDescent="0.4">
      <c r="A16" s="111"/>
      <c r="B16" s="112" t="s">
        <v>79</v>
      </c>
      <c r="C16" s="113"/>
      <c r="D16" s="114">
        <f>SUM(D6:D15)</f>
        <v>10478611.831</v>
      </c>
      <c r="E16" s="114">
        <f>SUM(E6:E15)</f>
        <v>385496604.33999997</v>
      </c>
      <c r="F16" s="90">
        <v>11</v>
      </c>
      <c r="G16" s="108">
        <v>31052000</v>
      </c>
      <c r="H16" s="107" t="s">
        <v>80</v>
      </c>
      <c r="I16" s="109">
        <v>675350</v>
      </c>
      <c r="J16" s="32">
        <v>13107392.24</v>
      </c>
    </row>
    <row r="17" spans="1:10" ht="23.25" customHeight="1" x14ac:dyDescent="0.35">
      <c r="A17" s="115"/>
      <c r="B17" s="116" t="s">
        <v>30</v>
      </c>
      <c r="C17" s="117"/>
      <c r="D17" s="118">
        <f>D18-D16</f>
        <v>27859047.963999897</v>
      </c>
      <c r="E17" s="118">
        <f>E18-E16</f>
        <v>576600047.08999991</v>
      </c>
      <c r="F17" s="90">
        <v>12</v>
      </c>
      <c r="G17" s="108">
        <v>29224220</v>
      </c>
      <c r="H17" s="107" t="s">
        <v>81</v>
      </c>
      <c r="I17" s="109">
        <v>807500</v>
      </c>
      <c r="J17" s="32">
        <v>12752642.34</v>
      </c>
    </row>
    <row r="18" spans="1:10" ht="28.5" customHeight="1" x14ac:dyDescent="0.35">
      <c r="A18" s="119">
        <v>11</v>
      </c>
      <c r="B18" s="120" t="s">
        <v>82</v>
      </c>
      <c r="C18" s="121"/>
      <c r="D18" s="122">
        <v>38337659.794999897</v>
      </c>
      <c r="E18" s="122">
        <v>962096651.42999995</v>
      </c>
      <c r="F18" s="90">
        <v>13</v>
      </c>
      <c r="G18" s="108">
        <v>85071099</v>
      </c>
      <c r="H18" s="107" t="s">
        <v>83</v>
      </c>
      <c r="I18" s="109">
        <v>105206.88</v>
      </c>
      <c r="J18" s="32">
        <v>12122130.130000001</v>
      </c>
    </row>
    <row r="19" spans="1:10" ht="23.25" customHeight="1" x14ac:dyDescent="0.35">
      <c r="A19" s="123"/>
      <c r="B19" s="124"/>
      <c r="C19" s="125"/>
      <c r="D19" s="126"/>
      <c r="E19" s="127"/>
      <c r="F19" s="90">
        <v>14</v>
      </c>
      <c r="G19" s="108">
        <v>39232199</v>
      </c>
      <c r="H19" s="107" t="s">
        <v>84</v>
      </c>
      <c r="I19" s="109">
        <v>165696.6</v>
      </c>
      <c r="J19" s="32">
        <v>10637753.25</v>
      </c>
    </row>
    <row r="20" spans="1:10" ht="23.25" customHeight="1" x14ac:dyDescent="0.35">
      <c r="A20" s="128"/>
      <c r="B20" s="129"/>
      <c r="C20" s="130"/>
      <c r="D20" s="131"/>
      <c r="E20" s="132"/>
      <c r="F20" s="90">
        <v>15</v>
      </c>
      <c r="G20" s="108">
        <v>21039019</v>
      </c>
      <c r="H20" s="133" t="s">
        <v>85</v>
      </c>
      <c r="I20" s="109">
        <v>572000</v>
      </c>
      <c r="J20" s="32">
        <v>10396088.35</v>
      </c>
    </row>
    <row r="21" spans="1:10" ht="23.25" customHeight="1" x14ac:dyDescent="0.35">
      <c r="A21" s="128"/>
      <c r="B21" s="134"/>
      <c r="C21" s="125"/>
      <c r="D21" s="135"/>
      <c r="E21" s="136"/>
      <c r="F21" s="90">
        <v>16</v>
      </c>
      <c r="G21" s="108">
        <v>25232990</v>
      </c>
      <c r="H21" s="133" t="s">
        <v>86</v>
      </c>
      <c r="I21" s="109">
        <v>104743.86</v>
      </c>
      <c r="J21" s="32">
        <v>10057201.48</v>
      </c>
    </row>
    <row r="22" spans="1:10" ht="23.25" customHeight="1" x14ac:dyDescent="0.35">
      <c r="A22" s="128"/>
      <c r="B22" s="134"/>
      <c r="C22" s="125"/>
      <c r="D22" s="135"/>
      <c r="E22" s="136"/>
      <c r="F22" s="90">
        <v>17</v>
      </c>
      <c r="G22" s="108">
        <v>22029910</v>
      </c>
      <c r="H22" s="133" t="s">
        <v>87</v>
      </c>
      <c r="I22" s="109">
        <v>49755.02</v>
      </c>
      <c r="J22" s="32">
        <v>9849466.1300000008</v>
      </c>
    </row>
    <row r="23" spans="1:10" ht="23.25" customHeight="1" x14ac:dyDescent="0.35">
      <c r="A23" s="137"/>
      <c r="B23" s="138"/>
      <c r="C23" s="139"/>
      <c r="D23" s="140"/>
      <c r="E23" s="141"/>
      <c r="F23" s="90">
        <v>18</v>
      </c>
      <c r="G23" s="108">
        <v>27101226</v>
      </c>
      <c r="H23" s="133" t="s">
        <v>88</v>
      </c>
      <c r="I23" s="109">
        <v>555000</v>
      </c>
      <c r="J23" s="32">
        <v>9755290.0800000001</v>
      </c>
    </row>
    <row r="24" spans="1:10" ht="23.25" customHeight="1" x14ac:dyDescent="0.35">
      <c r="B24" s="142"/>
      <c r="C24" s="139"/>
      <c r="D24" s="143"/>
      <c r="E24" s="144"/>
      <c r="F24" s="90">
        <v>19</v>
      </c>
      <c r="G24" s="108">
        <v>87033276</v>
      </c>
      <c r="H24" s="133" t="s">
        <v>89</v>
      </c>
      <c r="I24" s="109">
        <v>302078.8</v>
      </c>
      <c r="J24" s="32">
        <v>9722325.6500000004</v>
      </c>
    </row>
    <row r="25" spans="1:10" ht="23.25" customHeight="1" x14ac:dyDescent="0.35">
      <c r="B25" s="142"/>
      <c r="C25" s="139"/>
      <c r="D25" s="145"/>
      <c r="E25" s="136"/>
      <c r="F25" s="90">
        <v>20</v>
      </c>
      <c r="G25" s="108">
        <v>31055100</v>
      </c>
      <c r="H25" s="146" t="s">
        <v>80</v>
      </c>
      <c r="I25" s="109">
        <v>131489.29</v>
      </c>
      <c r="J25" s="32">
        <v>9441600</v>
      </c>
    </row>
    <row r="26" spans="1:10" ht="23.25" customHeight="1" x14ac:dyDescent="0.35">
      <c r="B26" s="142"/>
      <c r="C26" s="139"/>
      <c r="D26" s="135"/>
      <c r="E26" s="144"/>
      <c r="F26" s="90">
        <v>21</v>
      </c>
      <c r="G26" s="108">
        <v>23099012</v>
      </c>
      <c r="H26" s="133" t="s">
        <v>90</v>
      </c>
      <c r="I26" s="109">
        <v>234720</v>
      </c>
      <c r="J26" s="32">
        <v>8917005</v>
      </c>
    </row>
    <row r="27" spans="1:10" ht="23.25" customHeight="1" x14ac:dyDescent="0.35">
      <c r="B27" s="142"/>
      <c r="C27" s="139"/>
      <c r="D27" s="147"/>
      <c r="E27" s="148"/>
      <c r="F27" s="90">
        <v>22</v>
      </c>
      <c r="G27" s="108">
        <v>73063029</v>
      </c>
      <c r="H27" s="146" t="s">
        <v>50</v>
      </c>
      <c r="I27" s="109">
        <v>263010</v>
      </c>
      <c r="J27" s="32">
        <v>8434886.4600000009</v>
      </c>
    </row>
    <row r="28" spans="1:10" ht="23.25" customHeight="1" x14ac:dyDescent="0.35">
      <c r="B28" s="142"/>
      <c r="C28" s="139"/>
      <c r="D28" s="149"/>
      <c r="E28" s="148"/>
      <c r="F28" s="90">
        <v>23</v>
      </c>
      <c r="G28" s="108">
        <v>10064090</v>
      </c>
      <c r="H28" s="146" t="s">
        <v>19</v>
      </c>
      <c r="I28" s="109">
        <v>8493</v>
      </c>
      <c r="J28" s="32">
        <v>7932300</v>
      </c>
    </row>
    <row r="29" spans="1:10" ht="23.25" customHeight="1" x14ac:dyDescent="0.35">
      <c r="B29" s="142"/>
      <c r="C29" s="139"/>
      <c r="D29" s="150"/>
      <c r="E29" s="144"/>
      <c r="F29" s="90">
        <v>24</v>
      </c>
      <c r="G29" s="108">
        <v>84089010</v>
      </c>
      <c r="H29" s="146" t="s">
        <v>91</v>
      </c>
      <c r="I29" s="109">
        <v>29915.26</v>
      </c>
      <c r="J29" s="32">
        <v>7865860.5300000003</v>
      </c>
    </row>
    <row r="30" spans="1:10" ht="23.25" customHeight="1" x14ac:dyDescent="0.35">
      <c r="F30" s="90">
        <v>25</v>
      </c>
      <c r="G30" s="108">
        <v>19023040</v>
      </c>
      <c r="H30" s="151" t="s">
        <v>92</v>
      </c>
      <c r="I30" s="109">
        <v>318000</v>
      </c>
      <c r="J30" s="32">
        <v>7674252.9900000002</v>
      </c>
    </row>
    <row r="31" spans="1:10" ht="23.25" customHeight="1" x14ac:dyDescent="0.35">
      <c r="F31" s="90">
        <v>26</v>
      </c>
      <c r="G31" s="108">
        <v>68101910</v>
      </c>
      <c r="H31" s="133" t="s">
        <v>93</v>
      </c>
      <c r="I31" s="109">
        <v>64835</v>
      </c>
      <c r="J31" s="32">
        <v>7036263.8600000003</v>
      </c>
    </row>
    <row r="32" spans="1:10" ht="23.25" customHeight="1" x14ac:dyDescent="0.35">
      <c r="A32" s="152" t="s">
        <v>0</v>
      </c>
      <c r="B32" s="152"/>
      <c r="C32" s="153"/>
      <c r="D32" s="154"/>
      <c r="E32" s="152"/>
      <c r="F32" s="90">
        <v>27</v>
      </c>
      <c r="G32" s="108">
        <v>34022095</v>
      </c>
      <c r="H32" s="133" t="s">
        <v>94</v>
      </c>
      <c r="I32" s="109">
        <v>400172.89</v>
      </c>
      <c r="J32" s="32">
        <v>6700980.2599999998</v>
      </c>
    </row>
    <row r="33" spans="1:10" ht="23.25" customHeight="1" x14ac:dyDescent="0.35">
      <c r="A33" s="152" t="s">
        <v>59</v>
      </c>
      <c r="B33" s="152"/>
      <c r="C33" s="153"/>
      <c r="D33" s="154"/>
      <c r="E33" s="152"/>
      <c r="F33" s="90">
        <v>28</v>
      </c>
      <c r="G33" s="108">
        <v>68118100</v>
      </c>
      <c r="H33" s="133" t="s">
        <v>95</v>
      </c>
      <c r="I33" s="109">
        <v>10452</v>
      </c>
      <c r="J33" s="32">
        <v>6576937.3799999999</v>
      </c>
    </row>
    <row r="34" spans="1:10" ht="23.25" customHeight="1" x14ac:dyDescent="0.35">
      <c r="A34" s="152" t="s">
        <v>96</v>
      </c>
      <c r="B34" s="152"/>
      <c r="C34" s="153"/>
      <c r="D34" s="154"/>
      <c r="E34" s="152"/>
      <c r="F34" s="90">
        <v>29</v>
      </c>
      <c r="G34" s="108">
        <v>31059000</v>
      </c>
      <c r="H34" s="133" t="s">
        <v>80</v>
      </c>
      <c r="I34" s="109">
        <v>453249.2</v>
      </c>
      <c r="J34" s="32">
        <v>6499249.4100000001</v>
      </c>
    </row>
    <row r="35" spans="1:10" ht="23.25" customHeight="1" x14ac:dyDescent="0.35">
      <c r="F35" s="90">
        <v>30</v>
      </c>
      <c r="G35" s="108">
        <v>40129090</v>
      </c>
      <c r="H35" s="146" t="s">
        <v>97</v>
      </c>
      <c r="I35" s="109">
        <v>74128.13</v>
      </c>
      <c r="J35" s="32">
        <v>6443278</v>
      </c>
    </row>
    <row r="36" spans="1:10" ht="23.25" customHeight="1" x14ac:dyDescent="0.35">
      <c r="A36" s="155" t="s">
        <v>63</v>
      </c>
      <c r="B36" s="156" t="s">
        <v>8</v>
      </c>
      <c r="C36" s="157" t="s">
        <v>9</v>
      </c>
      <c r="D36" s="158" t="s">
        <v>10</v>
      </c>
      <c r="E36" s="159" t="s">
        <v>98</v>
      </c>
      <c r="F36" s="90">
        <v>31</v>
      </c>
      <c r="G36" s="108">
        <v>39233090</v>
      </c>
      <c r="H36" s="160" t="s">
        <v>99</v>
      </c>
      <c r="I36" s="109">
        <v>265000</v>
      </c>
      <c r="J36" s="32">
        <v>6426063.3300000001</v>
      </c>
    </row>
    <row r="37" spans="1:10" ht="23.25" customHeight="1" x14ac:dyDescent="0.35">
      <c r="A37" s="161">
        <v>1</v>
      </c>
      <c r="B37" s="162" t="s">
        <v>100</v>
      </c>
      <c r="C37" s="108">
        <v>2710</v>
      </c>
      <c r="D37" s="32">
        <v>134930.37495399997</v>
      </c>
      <c r="E37" s="79">
        <v>3197.6712005700001</v>
      </c>
      <c r="F37" s="90">
        <v>32</v>
      </c>
      <c r="G37" s="108">
        <v>22029990</v>
      </c>
      <c r="H37" s="107" t="s">
        <v>101</v>
      </c>
      <c r="I37" s="109">
        <v>21054.67</v>
      </c>
      <c r="J37" s="32">
        <v>6282722.5</v>
      </c>
    </row>
    <row r="38" spans="1:10" ht="23.25" customHeight="1" x14ac:dyDescent="0.35">
      <c r="A38" s="106">
        <v>2</v>
      </c>
      <c r="B38" s="162" t="s">
        <v>102</v>
      </c>
      <c r="C38" s="108">
        <v>2309</v>
      </c>
      <c r="D38" s="32">
        <v>16712.46701</v>
      </c>
      <c r="E38" s="79">
        <v>274.44585183000004</v>
      </c>
      <c r="F38" s="90">
        <v>33</v>
      </c>
      <c r="G38" s="108">
        <v>39231090</v>
      </c>
      <c r="H38" s="160" t="s">
        <v>103</v>
      </c>
      <c r="I38" s="109">
        <v>7395.7049999999999</v>
      </c>
      <c r="J38" s="32">
        <v>6116513.5</v>
      </c>
    </row>
    <row r="39" spans="1:10" ht="23.25" customHeight="1" x14ac:dyDescent="0.35">
      <c r="A39" s="106">
        <v>3</v>
      </c>
      <c r="B39" s="163" t="s">
        <v>75</v>
      </c>
      <c r="C39" s="108">
        <v>8703</v>
      </c>
      <c r="D39" s="32">
        <v>511.18700000000001</v>
      </c>
      <c r="E39" s="79">
        <v>228.51888756</v>
      </c>
      <c r="F39" s="90">
        <v>34</v>
      </c>
      <c r="G39" s="108">
        <v>22029950</v>
      </c>
      <c r="H39" s="160" t="s">
        <v>104</v>
      </c>
      <c r="I39" s="109">
        <v>20485.650000000001</v>
      </c>
      <c r="J39" s="32">
        <v>6113965.4800000004</v>
      </c>
    </row>
    <row r="40" spans="1:10" ht="23.25" customHeight="1" x14ac:dyDescent="0.35">
      <c r="A40" s="161">
        <v>4</v>
      </c>
      <c r="B40" s="164" t="s">
        <v>87</v>
      </c>
      <c r="C40" s="108">
        <v>2202</v>
      </c>
      <c r="D40" s="32">
        <v>9058.0295219999989</v>
      </c>
      <c r="E40" s="79">
        <v>222.29638274999996</v>
      </c>
      <c r="F40" s="90">
        <v>35</v>
      </c>
      <c r="G40" s="108">
        <v>17011400</v>
      </c>
      <c r="H40" s="160" t="s">
        <v>105</v>
      </c>
      <c r="I40" s="109">
        <v>7870</v>
      </c>
      <c r="J40" s="32">
        <v>5965599.54</v>
      </c>
    </row>
    <row r="41" spans="1:10" ht="23.25" customHeight="1" x14ac:dyDescent="0.35">
      <c r="A41" s="106">
        <v>5</v>
      </c>
      <c r="B41" s="163" t="s">
        <v>106</v>
      </c>
      <c r="C41" s="108">
        <v>3923</v>
      </c>
      <c r="D41" s="32">
        <v>1479.8314599999999</v>
      </c>
      <c r="E41" s="79">
        <v>218.16785135000001</v>
      </c>
      <c r="F41" s="90">
        <v>36</v>
      </c>
      <c r="G41" s="108">
        <v>87042129</v>
      </c>
      <c r="H41" s="160" t="s">
        <v>107</v>
      </c>
      <c r="I41" s="109">
        <v>8835.2720000000008</v>
      </c>
      <c r="J41" s="32">
        <v>5949160.1299999999</v>
      </c>
    </row>
    <row r="42" spans="1:10" ht="23.25" customHeight="1" x14ac:dyDescent="0.35">
      <c r="A42" s="106">
        <v>6</v>
      </c>
      <c r="B42" s="162" t="s">
        <v>74</v>
      </c>
      <c r="C42" s="108">
        <v>8701</v>
      </c>
      <c r="D42" s="32">
        <v>2573.735013</v>
      </c>
      <c r="E42" s="79">
        <v>215.22638444999998</v>
      </c>
      <c r="F42" s="90">
        <v>37</v>
      </c>
      <c r="G42" s="108">
        <v>22029920</v>
      </c>
      <c r="H42" s="160" t="s">
        <v>87</v>
      </c>
      <c r="I42" s="109">
        <v>3286.26</v>
      </c>
      <c r="J42" s="32">
        <v>5608405.1299999999</v>
      </c>
    </row>
    <row r="43" spans="1:10" ht="23.25" customHeight="1" x14ac:dyDescent="0.35">
      <c r="A43" s="161">
        <v>7</v>
      </c>
      <c r="B43" s="162" t="s">
        <v>108</v>
      </c>
      <c r="C43" s="108">
        <v>7214</v>
      </c>
      <c r="D43" s="32">
        <v>8943.7602399999996</v>
      </c>
      <c r="E43" s="79">
        <v>174.88096954999997</v>
      </c>
      <c r="F43" s="90">
        <v>38</v>
      </c>
      <c r="G43" s="165" t="s">
        <v>109</v>
      </c>
      <c r="H43" s="160" t="s">
        <v>110</v>
      </c>
      <c r="I43" s="109">
        <v>41824.872000000003</v>
      </c>
      <c r="J43" s="32">
        <v>4638235</v>
      </c>
    </row>
    <row r="44" spans="1:10" ht="23.25" customHeight="1" x14ac:dyDescent="0.35">
      <c r="A44" s="106">
        <v>8</v>
      </c>
      <c r="B44" s="133" t="s">
        <v>111</v>
      </c>
      <c r="C44" s="108">
        <v>2106</v>
      </c>
      <c r="D44" s="32">
        <v>3180.7879600000006</v>
      </c>
      <c r="E44" s="79">
        <v>165.35105042999999</v>
      </c>
      <c r="F44" s="90">
        <v>39</v>
      </c>
      <c r="G44" s="108">
        <v>73089099</v>
      </c>
      <c r="H44" s="160" t="s">
        <v>112</v>
      </c>
      <c r="I44" s="109">
        <v>238900</v>
      </c>
      <c r="J44" s="32">
        <v>4479129.87</v>
      </c>
    </row>
    <row r="45" spans="1:10" ht="23.25" customHeight="1" x14ac:dyDescent="0.35">
      <c r="A45" s="106">
        <v>9</v>
      </c>
      <c r="B45" s="162" t="s">
        <v>81</v>
      </c>
      <c r="C45" s="108">
        <v>2922</v>
      </c>
      <c r="D45" s="32">
        <v>1834.58476</v>
      </c>
      <c r="E45" s="79">
        <v>152.63580799000002</v>
      </c>
      <c r="F45" s="90">
        <v>40</v>
      </c>
      <c r="G45" s="108">
        <v>19051000</v>
      </c>
      <c r="H45" s="160" t="s">
        <v>113</v>
      </c>
      <c r="I45" s="109">
        <v>44622.1</v>
      </c>
      <c r="J45" s="32">
        <v>4462689.71</v>
      </c>
    </row>
    <row r="46" spans="1:10" ht="23.25" customHeight="1" x14ac:dyDescent="0.35">
      <c r="A46" s="161">
        <v>10</v>
      </c>
      <c r="B46" s="107" t="s">
        <v>114</v>
      </c>
      <c r="C46" s="108">
        <v>1905</v>
      </c>
      <c r="D46" s="32">
        <v>1195.8309579999998</v>
      </c>
      <c r="E46" s="79">
        <v>127.49296468</v>
      </c>
      <c r="F46" s="90">
        <v>41</v>
      </c>
      <c r="G46" s="108">
        <v>27101212</v>
      </c>
      <c r="H46" s="160" t="s">
        <v>70</v>
      </c>
      <c r="I46" s="109">
        <v>98858.03</v>
      </c>
      <c r="J46" s="32">
        <v>4375074.9000000004</v>
      </c>
    </row>
    <row r="47" spans="1:10" ht="23.25" customHeight="1" x14ac:dyDescent="0.4">
      <c r="A47" s="166"/>
      <c r="B47" s="166" t="s">
        <v>79</v>
      </c>
      <c r="C47" s="167"/>
      <c r="D47" s="168">
        <f>SUM(D37:D46)</f>
        <v>180420.58887699994</v>
      </c>
      <c r="E47" s="169">
        <f>SUM(E37:E46)</f>
        <v>4976.6873511600006</v>
      </c>
      <c r="F47" s="90">
        <v>42</v>
      </c>
      <c r="G47" s="108">
        <v>84502000</v>
      </c>
      <c r="H47" s="160" t="s">
        <v>115</v>
      </c>
      <c r="I47" s="109">
        <v>59828.32</v>
      </c>
      <c r="J47" s="32">
        <v>4347810</v>
      </c>
    </row>
    <row r="48" spans="1:10" ht="23.25" customHeight="1" x14ac:dyDescent="0.35">
      <c r="A48" s="115"/>
      <c r="B48" s="170" t="s">
        <v>30</v>
      </c>
      <c r="C48" s="171"/>
      <c r="D48" s="172">
        <f>D49-D47</f>
        <v>188908.43112300007</v>
      </c>
      <c r="E48" s="173">
        <f>E49-E47</f>
        <v>4056.7826488399987</v>
      </c>
      <c r="F48" s="90">
        <v>43</v>
      </c>
      <c r="G48" s="108">
        <v>27132000</v>
      </c>
      <c r="H48" s="160" t="s">
        <v>116</v>
      </c>
      <c r="I48" s="109">
        <v>11085.28</v>
      </c>
      <c r="J48" s="32">
        <v>4338392.68</v>
      </c>
    </row>
    <row r="49" spans="1:12" ht="23.25" customHeight="1" x14ac:dyDescent="0.45">
      <c r="A49" s="174"/>
      <c r="B49" s="174" t="s">
        <v>82</v>
      </c>
      <c r="C49" s="121"/>
      <c r="D49" s="175">
        <v>369329.02</v>
      </c>
      <c r="E49" s="176">
        <v>9033.4699999999993</v>
      </c>
      <c r="F49" s="90">
        <v>44</v>
      </c>
      <c r="G49" s="108">
        <v>72171029</v>
      </c>
      <c r="H49" s="160" t="s">
        <v>117</v>
      </c>
      <c r="I49" s="109">
        <v>4301</v>
      </c>
      <c r="J49" s="32">
        <v>4268952.0999999996</v>
      </c>
    </row>
    <row r="50" spans="1:12" ht="23.25" customHeight="1" x14ac:dyDescent="0.45">
      <c r="A50" s="177"/>
      <c r="B50" s="177"/>
      <c r="C50" s="178"/>
      <c r="D50" s="126"/>
      <c r="E50" s="127"/>
      <c r="F50" s="90">
        <v>45</v>
      </c>
      <c r="G50" s="108">
        <v>39205119</v>
      </c>
      <c r="H50" s="179" t="s">
        <v>118</v>
      </c>
      <c r="I50" s="109">
        <v>29245.35</v>
      </c>
      <c r="J50" s="32">
        <v>4256781</v>
      </c>
    </row>
    <row r="51" spans="1:12" ht="23.25" customHeight="1" x14ac:dyDescent="0.35">
      <c r="B51" s="180"/>
      <c r="F51" s="90">
        <v>46</v>
      </c>
      <c r="G51" s="108">
        <v>96190019</v>
      </c>
      <c r="H51" s="146" t="s">
        <v>119</v>
      </c>
      <c r="I51" s="109">
        <v>16229.89</v>
      </c>
      <c r="J51" s="32">
        <v>4118679.51</v>
      </c>
    </row>
    <row r="52" spans="1:12" ht="27" customHeight="1" x14ac:dyDescent="0.35">
      <c r="D52" s="181"/>
      <c r="F52" s="90">
        <v>47</v>
      </c>
      <c r="G52" s="108">
        <v>19059030</v>
      </c>
      <c r="H52" s="146" t="s">
        <v>113</v>
      </c>
      <c r="I52" s="109">
        <v>21780</v>
      </c>
      <c r="J52" s="32">
        <v>4017179.3</v>
      </c>
    </row>
    <row r="53" spans="1:12" ht="23.25" customHeight="1" x14ac:dyDescent="0.35">
      <c r="F53" s="90">
        <v>48</v>
      </c>
      <c r="G53" s="108">
        <v>19011020</v>
      </c>
      <c r="H53" s="146" t="s">
        <v>120</v>
      </c>
      <c r="I53" s="109">
        <v>535.88</v>
      </c>
      <c r="J53" s="32">
        <v>3950945.48</v>
      </c>
    </row>
    <row r="54" spans="1:12" ht="23.25" customHeight="1" x14ac:dyDescent="0.35">
      <c r="F54" s="90">
        <v>49</v>
      </c>
      <c r="G54" s="108">
        <v>31055900</v>
      </c>
      <c r="H54" s="146" t="s">
        <v>80</v>
      </c>
      <c r="I54" s="109">
        <v>13018</v>
      </c>
      <c r="J54" s="32">
        <v>3687600</v>
      </c>
    </row>
    <row r="55" spans="1:12" ht="23.25" customHeight="1" x14ac:dyDescent="0.35">
      <c r="F55" s="90">
        <v>50</v>
      </c>
      <c r="G55" s="108">
        <v>40111000</v>
      </c>
      <c r="H55" s="146" t="s">
        <v>121</v>
      </c>
      <c r="I55" s="109">
        <v>56238</v>
      </c>
      <c r="J55" s="32">
        <v>3674375.61</v>
      </c>
    </row>
    <row r="56" spans="1:12" ht="23.25" customHeight="1" x14ac:dyDescent="0.35">
      <c r="B56" s="142"/>
      <c r="C56" s="125"/>
      <c r="D56" s="182"/>
      <c r="E56" s="183"/>
      <c r="F56" s="184" t="s">
        <v>79</v>
      </c>
      <c r="G56" s="185"/>
      <c r="H56" s="186"/>
      <c r="I56" s="187">
        <f>SUM(I6:I55)</f>
        <v>16774802.039999999</v>
      </c>
      <c r="J56" s="188">
        <f>SUM(J6:J55)</f>
        <v>664497782.64999986</v>
      </c>
    </row>
    <row r="57" spans="1:12" ht="23.25" customHeight="1" x14ac:dyDescent="0.35">
      <c r="B57" s="142"/>
      <c r="C57" s="139"/>
      <c r="D57" s="189"/>
      <c r="E57" s="190"/>
      <c r="F57" s="191" t="s">
        <v>30</v>
      </c>
      <c r="G57" s="185"/>
      <c r="H57" s="186"/>
      <c r="I57" s="192">
        <f>I58-I56</f>
        <v>21562857.754999898</v>
      </c>
      <c r="J57" s="193">
        <f>J58-J56</f>
        <v>297598868.78000009</v>
      </c>
    </row>
    <row r="58" spans="1:12" ht="22.5" customHeight="1" x14ac:dyDescent="0.35">
      <c r="B58" s="142"/>
      <c r="C58" s="125"/>
      <c r="D58" s="182"/>
      <c r="E58" s="136"/>
      <c r="F58" s="267" t="s">
        <v>122</v>
      </c>
      <c r="G58" s="267"/>
      <c r="H58" s="194"/>
      <c r="I58" s="122">
        <v>38337659.794999897</v>
      </c>
      <c r="J58" s="122">
        <v>962096651.42999995</v>
      </c>
    </row>
    <row r="59" spans="1:12" ht="23.25" customHeight="1" x14ac:dyDescent="0.35">
      <c r="B59" s="195"/>
      <c r="C59" s="196"/>
      <c r="D59" s="197"/>
      <c r="E59" s="198"/>
      <c r="H59" s="199"/>
      <c r="I59" s="134"/>
      <c r="J59" s="200"/>
      <c r="K59" s="134"/>
      <c r="L59" s="134"/>
    </row>
    <row r="60" spans="1:12" ht="23.25" customHeight="1" x14ac:dyDescent="0.35">
      <c r="B60" s="142"/>
      <c r="C60" s="201"/>
      <c r="D60" s="131"/>
      <c r="E60" s="132"/>
      <c r="H60" s="199"/>
      <c r="I60" s="134"/>
      <c r="J60" s="200"/>
      <c r="K60" s="134"/>
      <c r="L60" s="134"/>
    </row>
    <row r="61" spans="1:12" ht="23.25" customHeight="1" x14ac:dyDescent="0.35">
      <c r="B61" s="94"/>
      <c r="H61" s="202"/>
      <c r="I61" s="134"/>
      <c r="J61" s="134"/>
      <c r="K61" s="134"/>
      <c r="L61" s="134"/>
    </row>
    <row r="62" spans="1:12" ht="23.25" customHeight="1" x14ac:dyDescent="0.35">
      <c r="H62" s="202"/>
      <c r="I62" s="134"/>
      <c r="J62" s="134"/>
      <c r="K62" s="134"/>
      <c r="L62" s="134"/>
    </row>
    <row r="63" spans="1:12" ht="23.25" customHeight="1" x14ac:dyDescent="0.35">
      <c r="H63" s="202"/>
      <c r="I63" s="134"/>
      <c r="J63" s="134"/>
      <c r="K63" s="134"/>
      <c r="L63" s="134"/>
    </row>
    <row r="64" spans="1:12" ht="23.25" customHeight="1" x14ac:dyDescent="0.35">
      <c r="H64" s="203"/>
      <c r="I64" s="135"/>
      <c r="J64" s="135"/>
      <c r="K64" s="134"/>
      <c r="L64" s="134"/>
    </row>
    <row r="65" spans="8:12" ht="23.25" customHeight="1" x14ac:dyDescent="0.35">
      <c r="H65" s="202"/>
      <c r="I65" s="134"/>
      <c r="J65" s="134"/>
      <c r="K65" s="134"/>
      <c r="L65" s="134"/>
    </row>
    <row r="66" spans="8:12" ht="23.25" customHeight="1" x14ac:dyDescent="0.35">
      <c r="H66" s="202"/>
      <c r="I66" s="134"/>
      <c r="J66" s="134"/>
      <c r="K66" s="134"/>
      <c r="L66" s="134"/>
    </row>
    <row r="67" spans="8:12" ht="23.25" customHeight="1" x14ac:dyDescent="0.35">
      <c r="H67" s="202"/>
      <c r="I67" s="134"/>
      <c r="J67" s="134"/>
      <c r="K67" s="134"/>
      <c r="L67" s="134"/>
    </row>
    <row r="68" spans="8:12" ht="23.25" customHeight="1" x14ac:dyDescent="0.35">
      <c r="H68" s="202"/>
      <c r="I68" s="134"/>
      <c r="J68" s="134"/>
      <c r="K68" s="134"/>
      <c r="L68" s="134"/>
    </row>
    <row r="69" spans="8:12" ht="23.25" customHeight="1" x14ac:dyDescent="0.35">
      <c r="H69" s="202"/>
      <c r="I69" s="134"/>
      <c r="J69" s="134"/>
      <c r="K69" s="134"/>
      <c r="L69" s="134"/>
    </row>
    <row r="70" spans="8:12" ht="23.25" customHeight="1" x14ac:dyDescent="0.35">
      <c r="H70" s="202"/>
      <c r="I70" s="134"/>
      <c r="J70" s="134"/>
      <c r="K70" s="134"/>
      <c r="L70" s="134"/>
    </row>
    <row r="71" spans="8:12" ht="23.25" customHeight="1" x14ac:dyDescent="0.35">
      <c r="H71" s="202"/>
      <c r="I71" s="134"/>
      <c r="J71" s="134"/>
      <c r="K71" s="134"/>
      <c r="L71" s="134"/>
    </row>
    <row r="72" spans="8:12" ht="23.25" customHeight="1" x14ac:dyDescent="0.35">
      <c r="H72" s="202"/>
      <c r="I72" s="134"/>
      <c r="J72" s="134"/>
      <c r="K72" s="134"/>
      <c r="L72" s="134"/>
    </row>
    <row r="73" spans="8:12" ht="23.25" customHeight="1" x14ac:dyDescent="0.35">
      <c r="H73" s="202"/>
      <c r="I73" s="134"/>
      <c r="J73" s="134"/>
      <c r="K73" s="134"/>
      <c r="L73" s="134"/>
    </row>
    <row r="74" spans="8:12" ht="23.25" customHeight="1" x14ac:dyDescent="0.35">
      <c r="H74" s="202"/>
      <c r="I74" s="134"/>
      <c r="J74" s="134"/>
      <c r="K74" s="134"/>
      <c r="L74" s="134"/>
    </row>
    <row r="75" spans="8:12" ht="23.25" customHeight="1" x14ac:dyDescent="0.35">
      <c r="H75" s="202"/>
      <c r="I75" s="134"/>
      <c r="J75" s="134"/>
      <c r="K75" s="134"/>
      <c r="L75" s="134"/>
    </row>
    <row r="76" spans="8:12" ht="23.25" customHeight="1" x14ac:dyDescent="0.35">
      <c r="H76" s="202"/>
      <c r="I76" s="134"/>
      <c r="J76" s="134"/>
      <c r="K76" s="134"/>
      <c r="L76" s="134"/>
    </row>
    <row r="77" spans="8:12" ht="23.25" customHeight="1" x14ac:dyDescent="0.35">
      <c r="H77" s="202"/>
      <c r="I77" s="134"/>
      <c r="J77" s="134"/>
      <c r="K77" s="134"/>
      <c r="L77" s="134"/>
    </row>
    <row r="78" spans="8:12" ht="23.25" customHeight="1" x14ac:dyDescent="0.35">
      <c r="H78" s="202"/>
      <c r="I78" s="134"/>
      <c r="J78" s="134"/>
      <c r="K78" s="134"/>
      <c r="L78" s="134"/>
    </row>
    <row r="79" spans="8:12" ht="23.25" customHeight="1" x14ac:dyDescent="0.35">
      <c r="H79" s="202"/>
      <c r="I79" s="134"/>
      <c r="J79" s="134"/>
      <c r="K79" s="134"/>
      <c r="L79" s="134"/>
    </row>
    <row r="80" spans="8:12" ht="23.25" customHeight="1" x14ac:dyDescent="0.35">
      <c r="H80" s="202"/>
      <c r="I80" s="134"/>
      <c r="J80" s="134"/>
      <c r="K80" s="134"/>
      <c r="L80" s="134"/>
    </row>
    <row r="81" spans="8:12" ht="23.25" customHeight="1" x14ac:dyDescent="0.35">
      <c r="H81" s="202"/>
      <c r="I81" s="134"/>
      <c r="J81" s="134"/>
      <c r="K81" s="134"/>
      <c r="L81" s="134"/>
    </row>
    <row r="82" spans="8:12" ht="23.25" customHeight="1" x14ac:dyDescent="0.35">
      <c r="H82" s="202"/>
      <c r="I82" s="134"/>
      <c r="J82" s="134"/>
      <c r="K82" s="134"/>
      <c r="L82" s="134"/>
    </row>
    <row r="83" spans="8:12" ht="23.25" customHeight="1" x14ac:dyDescent="0.35">
      <c r="H83" s="202"/>
      <c r="I83" s="134"/>
      <c r="J83" s="134"/>
      <c r="K83" s="134"/>
      <c r="L83" s="134"/>
    </row>
    <row r="84" spans="8:12" ht="23.25" customHeight="1" x14ac:dyDescent="0.35">
      <c r="H84" s="202"/>
      <c r="I84" s="134"/>
      <c r="J84" s="134"/>
      <c r="K84" s="134"/>
      <c r="L84" s="134"/>
    </row>
    <row r="85" spans="8:12" ht="23.25" customHeight="1" x14ac:dyDescent="0.35">
      <c r="H85" s="202"/>
      <c r="I85" s="134"/>
      <c r="J85" s="134"/>
      <c r="K85" s="134"/>
      <c r="L85" s="134"/>
    </row>
    <row r="86" spans="8:12" ht="23.25" customHeight="1" x14ac:dyDescent="0.35">
      <c r="H86" s="202"/>
      <c r="I86" s="134"/>
      <c r="J86" s="134"/>
      <c r="K86" s="134"/>
      <c r="L86" s="134"/>
    </row>
    <row r="87" spans="8:12" ht="23.25" customHeight="1" x14ac:dyDescent="0.35">
      <c r="H87" s="202"/>
      <c r="I87" s="134"/>
      <c r="J87" s="134"/>
      <c r="K87" s="134"/>
      <c r="L87" s="134"/>
    </row>
    <row r="88" spans="8:12" ht="23.25" customHeight="1" x14ac:dyDescent="0.35">
      <c r="H88" s="202"/>
      <c r="I88" s="134"/>
      <c r="J88" s="134"/>
      <c r="K88" s="134"/>
      <c r="L88" s="134"/>
    </row>
    <row r="89" spans="8:12" ht="23.25" customHeight="1" x14ac:dyDescent="0.35">
      <c r="H89" s="202"/>
      <c r="I89" s="134"/>
      <c r="J89" s="134"/>
      <c r="K89" s="134"/>
      <c r="L89" s="134"/>
    </row>
    <row r="90" spans="8:12" ht="23.25" customHeight="1" x14ac:dyDescent="0.35">
      <c r="H90" s="202"/>
      <c r="I90" s="134"/>
      <c r="J90" s="134"/>
      <c r="K90" s="134"/>
      <c r="L90" s="134"/>
    </row>
    <row r="91" spans="8:12" ht="23.25" customHeight="1" x14ac:dyDescent="0.35">
      <c r="H91" s="202"/>
      <c r="I91" s="134"/>
      <c r="J91" s="134"/>
      <c r="K91" s="134"/>
      <c r="L91" s="134"/>
    </row>
    <row r="92" spans="8:12" ht="23.25" customHeight="1" x14ac:dyDescent="0.35">
      <c r="H92" s="202"/>
      <c r="I92" s="134"/>
      <c r="J92" s="134"/>
      <c r="K92" s="134"/>
      <c r="L92" s="134"/>
    </row>
    <row r="93" spans="8:12" ht="23.25" customHeight="1" x14ac:dyDescent="0.35">
      <c r="H93" s="202"/>
      <c r="I93" s="134"/>
      <c r="J93" s="134"/>
      <c r="K93" s="134"/>
      <c r="L93" s="134"/>
    </row>
    <row r="94" spans="8:12" ht="23.25" customHeight="1" x14ac:dyDescent="0.35">
      <c r="I94" s="134"/>
      <c r="J94" s="134"/>
      <c r="K94" s="134"/>
      <c r="L94" s="134"/>
    </row>
    <row r="95" spans="8:12" ht="23.25" customHeight="1" x14ac:dyDescent="0.35">
      <c r="I95" s="134"/>
      <c r="J95" s="134"/>
      <c r="K95" s="134"/>
      <c r="L95" s="134"/>
    </row>
    <row r="96" spans="8:12" ht="23.25" customHeight="1" x14ac:dyDescent="0.35">
      <c r="I96" s="134"/>
      <c r="J96" s="134"/>
      <c r="K96" s="134"/>
      <c r="L96" s="134"/>
    </row>
    <row r="97" spans="9:12" ht="23.25" customHeight="1" x14ac:dyDescent="0.35">
      <c r="I97" s="134"/>
      <c r="J97" s="134"/>
      <c r="K97" s="134"/>
      <c r="L97" s="134"/>
    </row>
    <row r="98" spans="9:12" ht="23.25" customHeight="1" x14ac:dyDescent="0.35">
      <c r="I98" s="134"/>
      <c r="J98" s="134"/>
      <c r="K98" s="134"/>
      <c r="L98" s="134"/>
    </row>
    <row r="99" spans="9:12" ht="23.25" customHeight="1" x14ac:dyDescent="0.35">
      <c r="I99" s="134"/>
      <c r="J99" s="134"/>
      <c r="K99" s="134"/>
      <c r="L99" s="134"/>
    </row>
    <row r="100" spans="9:12" ht="23.25" customHeight="1" x14ac:dyDescent="0.35">
      <c r="I100" s="134"/>
      <c r="J100" s="134"/>
      <c r="K100" s="134"/>
      <c r="L100" s="134"/>
    </row>
    <row r="101" spans="9:12" ht="23.25" customHeight="1" x14ac:dyDescent="0.35">
      <c r="I101" s="134"/>
      <c r="J101" s="134"/>
      <c r="K101" s="134"/>
      <c r="L101" s="134"/>
    </row>
  </sheetData>
  <mergeCells count="7">
    <mergeCell ref="F58:G58"/>
    <mergeCell ref="A1:E1"/>
    <mergeCell ref="F1:J1"/>
    <mergeCell ref="A2:E2"/>
    <mergeCell ref="F2:J2"/>
    <mergeCell ref="A3:E3"/>
    <mergeCell ref="F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G8" sqref="G8"/>
    </sheetView>
  </sheetViews>
  <sheetFormatPr defaultRowHeight="12.75" x14ac:dyDescent="0.2"/>
  <cols>
    <col min="1" max="1" width="6.375" style="236" customWidth="1"/>
    <col min="2" max="2" width="9.625" style="236" customWidth="1"/>
    <col min="3" max="3" width="39.375" style="236" customWidth="1"/>
    <col min="4" max="4" width="15.75" style="236" customWidth="1"/>
    <col min="5" max="5" width="19.25" style="236" customWidth="1"/>
    <col min="6" max="6" width="15.75" style="236" customWidth="1"/>
    <col min="7" max="7" width="18" style="236" customWidth="1"/>
    <col min="8" max="247" width="9" style="236"/>
    <col min="248" max="248" width="9.625" style="236" customWidth="1"/>
    <col min="249" max="249" width="45" style="236" customWidth="1"/>
    <col min="250" max="251" width="38.75" style="236" customWidth="1"/>
    <col min="252" max="252" width="3.375" style="236" customWidth="1"/>
    <col min="253" max="254" width="20.625" style="236" customWidth="1"/>
    <col min="255" max="255" width="18" style="236" customWidth="1"/>
    <col min="256" max="257" width="12.875" style="236" customWidth="1"/>
    <col min="258" max="503" width="9" style="236"/>
    <col min="504" max="504" width="9.625" style="236" customWidth="1"/>
    <col min="505" max="505" width="45" style="236" customWidth="1"/>
    <col min="506" max="507" width="38.75" style="236" customWidth="1"/>
    <col min="508" max="508" width="3.375" style="236" customWidth="1"/>
    <col min="509" max="510" width="20.625" style="236" customWidth="1"/>
    <col min="511" max="511" width="18" style="236" customWidth="1"/>
    <col min="512" max="513" width="12.875" style="236" customWidth="1"/>
    <col min="514" max="759" width="9" style="236"/>
    <col min="760" max="760" width="9.625" style="236" customWidth="1"/>
    <col min="761" max="761" width="45" style="236" customWidth="1"/>
    <col min="762" max="763" width="38.75" style="236" customWidth="1"/>
    <col min="764" max="764" width="3.375" style="236" customWidth="1"/>
    <col min="765" max="766" width="20.625" style="236" customWidth="1"/>
    <col min="767" max="767" width="18" style="236" customWidth="1"/>
    <col min="768" max="769" width="12.875" style="236" customWidth="1"/>
    <col min="770" max="1015" width="9" style="236"/>
    <col min="1016" max="1016" width="9.625" style="236" customWidth="1"/>
    <col min="1017" max="1017" width="45" style="236" customWidth="1"/>
    <col min="1018" max="1019" width="38.75" style="236" customWidth="1"/>
    <col min="1020" max="1020" width="3.375" style="236" customWidth="1"/>
    <col min="1021" max="1022" width="20.625" style="236" customWidth="1"/>
    <col min="1023" max="1023" width="18" style="236" customWidth="1"/>
    <col min="1024" max="1025" width="12.875" style="236" customWidth="1"/>
    <col min="1026" max="1271" width="9" style="236"/>
    <col min="1272" max="1272" width="9.625" style="236" customWidth="1"/>
    <col min="1273" max="1273" width="45" style="236" customWidth="1"/>
    <col min="1274" max="1275" width="38.75" style="236" customWidth="1"/>
    <col min="1276" max="1276" width="3.375" style="236" customWidth="1"/>
    <col min="1277" max="1278" width="20.625" style="236" customWidth="1"/>
    <col min="1279" max="1279" width="18" style="236" customWidth="1"/>
    <col min="1280" max="1281" width="12.875" style="236" customWidth="1"/>
    <col min="1282" max="1527" width="9" style="236"/>
    <col min="1528" max="1528" width="9.625" style="236" customWidth="1"/>
    <col min="1529" max="1529" width="45" style="236" customWidth="1"/>
    <col min="1530" max="1531" width="38.75" style="236" customWidth="1"/>
    <col min="1532" max="1532" width="3.375" style="236" customWidth="1"/>
    <col min="1533" max="1534" width="20.625" style="236" customWidth="1"/>
    <col min="1535" max="1535" width="18" style="236" customWidth="1"/>
    <col min="1536" max="1537" width="12.875" style="236" customWidth="1"/>
    <col min="1538" max="1783" width="9" style="236"/>
    <col min="1784" max="1784" width="9.625" style="236" customWidth="1"/>
    <col min="1785" max="1785" width="45" style="236" customWidth="1"/>
    <col min="1786" max="1787" width="38.75" style="236" customWidth="1"/>
    <col min="1788" max="1788" width="3.375" style="236" customWidth="1"/>
    <col min="1789" max="1790" width="20.625" style="236" customWidth="1"/>
    <col min="1791" max="1791" width="18" style="236" customWidth="1"/>
    <col min="1792" max="1793" width="12.875" style="236" customWidth="1"/>
    <col min="1794" max="2039" width="9" style="236"/>
    <col min="2040" max="2040" width="9.625" style="236" customWidth="1"/>
    <col min="2041" max="2041" width="45" style="236" customWidth="1"/>
    <col min="2042" max="2043" width="38.75" style="236" customWidth="1"/>
    <col min="2044" max="2044" width="3.375" style="236" customWidth="1"/>
    <col min="2045" max="2046" width="20.625" style="236" customWidth="1"/>
    <col min="2047" max="2047" width="18" style="236" customWidth="1"/>
    <col min="2048" max="2049" width="12.875" style="236" customWidth="1"/>
    <col min="2050" max="2295" width="9" style="236"/>
    <col min="2296" max="2296" width="9.625" style="236" customWidth="1"/>
    <col min="2297" max="2297" width="45" style="236" customWidth="1"/>
    <col min="2298" max="2299" width="38.75" style="236" customWidth="1"/>
    <col min="2300" max="2300" width="3.375" style="236" customWidth="1"/>
    <col min="2301" max="2302" width="20.625" style="236" customWidth="1"/>
    <col min="2303" max="2303" width="18" style="236" customWidth="1"/>
    <col min="2304" max="2305" width="12.875" style="236" customWidth="1"/>
    <col min="2306" max="2551" width="9" style="236"/>
    <col min="2552" max="2552" width="9.625" style="236" customWidth="1"/>
    <col min="2553" max="2553" width="45" style="236" customWidth="1"/>
    <col min="2554" max="2555" width="38.75" style="236" customWidth="1"/>
    <col min="2556" max="2556" width="3.375" style="236" customWidth="1"/>
    <col min="2557" max="2558" width="20.625" style="236" customWidth="1"/>
    <col min="2559" max="2559" width="18" style="236" customWidth="1"/>
    <col min="2560" max="2561" width="12.875" style="236" customWidth="1"/>
    <col min="2562" max="2807" width="9" style="236"/>
    <col min="2808" max="2808" width="9.625" style="236" customWidth="1"/>
    <col min="2809" max="2809" width="45" style="236" customWidth="1"/>
    <col min="2810" max="2811" width="38.75" style="236" customWidth="1"/>
    <col min="2812" max="2812" width="3.375" style="236" customWidth="1"/>
    <col min="2813" max="2814" width="20.625" style="236" customWidth="1"/>
    <col min="2815" max="2815" width="18" style="236" customWidth="1"/>
    <col min="2816" max="2817" width="12.875" style="236" customWidth="1"/>
    <col min="2818" max="3063" width="9" style="236"/>
    <col min="3064" max="3064" width="9.625" style="236" customWidth="1"/>
    <col min="3065" max="3065" width="45" style="236" customWidth="1"/>
    <col min="3066" max="3067" width="38.75" style="236" customWidth="1"/>
    <col min="3068" max="3068" width="3.375" style="236" customWidth="1"/>
    <col min="3069" max="3070" width="20.625" style="236" customWidth="1"/>
    <col min="3071" max="3071" width="18" style="236" customWidth="1"/>
    <col min="3072" max="3073" width="12.875" style="236" customWidth="1"/>
    <col min="3074" max="3319" width="9" style="236"/>
    <col min="3320" max="3320" width="9.625" style="236" customWidth="1"/>
    <col min="3321" max="3321" width="45" style="236" customWidth="1"/>
    <col min="3322" max="3323" width="38.75" style="236" customWidth="1"/>
    <col min="3324" max="3324" width="3.375" style="236" customWidth="1"/>
    <col min="3325" max="3326" width="20.625" style="236" customWidth="1"/>
    <col min="3327" max="3327" width="18" style="236" customWidth="1"/>
    <col min="3328" max="3329" width="12.875" style="236" customWidth="1"/>
    <col min="3330" max="3575" width="9" style="236"/>
    <col min="3576" max="3576" width="9.625" style="236" customWidth="1"/>
    <col min="3577" max="3577" width="45" style="236" customWidth="1"/>
    <col min="3578" max="3579" width="38.75" style="236" customWidth="1"/>
    <col min="3580" max="3580" width="3.375" style="236" customWidth="1"/>
    <col min="3581" max="3582" width="20.625" style="236" customWidth="1"/>
    <col min="3583" max="3583" width="18" style="236" customWidth="1"/>
    <col min="3584" max="3585" width="12.875" style="236" customWidth="1"/>
    <col min="3586" max="3831" width="9" style="236"/>
    <col min="3832" max="3832" width="9.625" style="236" customWidth="1"/>
    <col min="3833" max="3833" width="45" style="236" customWidth="1"/>
    <col min="3834" max="3835" width="38.75" style="236" customWidth="1"/>
    <col min="3836" max="3836" width="3.375" style="236" customWidth="1"/>
    <col min="3837" max="3838" width="20.625" style="236" customWidth="1"/>
    <col min="3839" max="3839" width="18" style="236" customWidth="1"/>
    <col min="3840" max="3841" width="12.875" style="236" customWidth="1"/>
    <col min="3842" max="4087" width="9" style="236"/>
    <col min="4088" max="4088" width="9.625" style="236" customWidth="1"/>
    <col min="4089" max="4089" width="45" style="236" customWidth="1"/>
    <col min="4090" max="4091" width="38.75" style="236" customWidth="1"/>
    <col min="4092" max="4092" width="3.375" style="236" customWidth="1"/>
    <col min="4093" max="4094" width="20.625" style="236" customWidth="1"/>
    <col min="4095" max="4095" width="18" style="236" customWidth="1"/>
    <col min="4096" max="4097" width="12.875" style="236" customWidth="1"/>
    <col min="4098" max="4343" width="9" style="236"/>
    <col min="4344" max="4344" width="9.625" style="236" customWidth="1"/>
    <col min="4345" max="4345" width="45" style="236" customWidth="1"/>
    <col min="4346" max="4347" width="38.75" style="236" customWidth="1"/>
    <col min="4348" max="4348" width="3.375" style="236" customWidth="1"/>
    <col min="4349" max="4350" width="20.625" style="236" customWidth="1"/>
    <col min="4351" max="4351" width="18" style="236" customWidth="1"/>
    <col min="4352" max="4353" width="12.875" style="236" customWidth="1"/>
    <col min="4354" max="4599" width="9" style="236"/>
    <col min="4600" max="4600" width="9.625" style="236" customWidth="1"/>
    <col min="4601" max="4601" width="45" style="236" customWidth="1"/>
    <col min="4602" max="4603" width="38.75" style="236" customWidth="1"/>
    <col min="4604" max="4604" width="3.375" style="236" customWidth="1"/>
    <col min="4605" max="4606" width="20.625" style="236" customWidth="1"/>
    <col min="4607" max="4607" width="18" style="236" customWidth="1"/>
    <col min="4608" max="4609" width="12.875" style="236" customWidth="1"/>
    <col min="4610" max="4855" width="9" style="236"/>
    <col min="4856" max="4856" width="9.625" style="236" customWidth="1"/>
    <col min="4857" max="4857" width="45" style="236" customWidth="1"/>
    <col min="4858" max="4859" width="38.75" style="236" customWidth="1"/>
    <col min="4860" max="4860" width="3.375" style="236" customWidth="1"/>
    <col min="4861" max="4862" width="20.625" style="236" customWidth="1"/>
    <col min="4863" max="4863" width="18" style="236" customWidth="1"/>
    <col min="4864" max="4865" width="12.875" style="236" customWidth="1"/>
    <col min="4866" max="5111" width="9" style="236"/>
    <col min="5112" max="5112" width="9.625" style="236" customWidth="1"/>
    <col min="5113" max="5113" width="45" style="236" customWidth="1"/>
    <col min="5114" max="5115" width="38.75" style="236" customWidth="1"/>
    <col min="5116" max="5116" width="3.375" style="236" customWidth="1"/>
    <col min="5117" max="5118" width="20.625" style="236" customWidth="1"/>
    <col min="5119" max="5119" width="18" style="236" customWidth="1"/>
    <col min="5120" max="5121" width="12.875" style="236" customWidth="1"/>
    <col min="5122" max="5367" width="9" style="236"/>
    <col min="5368" max="5368" width="9.625" style="236" customWidth="1"/>
    <col min="5369" max="5369" width="45" style="236" customWidth="1"/>
    <col min="5370" max="5371" width="38.75" style="236" customWidth="1"/>
    <col min="5372" max="5372" width="3.375" style="236" customWidth="1"/>
    <col min="5373" max="5374" width="20.625" style="236" customWidth="1"/>
    <col min="5375" max="5375" width="18" style="236" customWidth="1"/>
    <col min="5376" max="5377" width="12.875" style="236" customWidth="1"/>
    <col min="5378" max="5623" width="9" style="236"/>
    <col min="5624" max="5624" width="9.625" style="236" customWidth="1"/>
    <col min="5625" max="5625" width="45" style="236" customWidth="1"/>
    <col min="5626" max="5627" width="38.75" style="236" customWidth="1"/>
    <col min="5628" max="5628" width="3.375" style="236" customWidth="1"/>
    <col min="5629" max="5630" width="20.625" style="236" customWidth="1"/>
    <col min="5631" max="5631" width="18" style="236" customWidth="1"/>
    <col min="5632" max="5633" width="12.875" style="236" customWidth="1"/>
    <col min="5634" max="5879" width="9" style="236"/>
    <col min="5880" max="5880" width="9.625" style="236" customWidth="1"/>
    <col min="5881" max="5881" width="45" style="236" customWidth="1"/>
    <col min="5882" max="5883" width="38.75" style="236" customWidth="1"/>
    <col min="5884" max="5884" width="3.375" style="236" customWidth="1"/>
    <col min="5885" max="5886" width="20.625" style="236" customWidth="1"/>
    <col min="5887" max="5887" width="18" style="236" customWidth="1"/>
    <col min="5888" max="5889" width="12.875" style="236" customWidth="1"/>
    <col min="5890" max="6135" width="9" style="236"/>
    <col min="6136" max="6136" width="9.625" style="236" customWidth="1"/>
    <col min="6137" max="6137" width="45" style="236" customWidth="1"/>
    <col min="6138" max="6139" width="38.75" style="236" customWidth="1"/>
    <col min="6140" max="6140" width="3.375" style="236" customWidth="1"/>
    <col min="6141" max="6142" width="20.625" style="236" customWidth="1"/>
    <col min="6143" max="6143" width="18" style="236" customWidth="1"/>
    <col min="6144" max="6145" width="12.875" style="236" customWidth="1"/>
    <col min="6146" max="6391" width="9" style="236"/>
    <col min="6392" max="6392" width="9.625" style="236" customWidth="1"/>
    <col min="6393" max="6393" width="45" style="236" customWidth="1"/>
    <col min="6394" max="6395" width="38.75" style="236" customWidth="1"/>
    <col min="6396" max="6396" width="3.375" style="236" customWidth="1"/>
    <col min="6397" max="6398" width="20.625" style="236" customWidth="1"/>
    <col min="6399" max="6399" width="18" style="236" customWidth="1"/>
    <col min="6400" max="6401" width="12.875" style="236" customWidth="1"/>
    <col min="6402" max="6647" width="9" style="236"/>
    <col min="6648" max="6648" width="9.625" style="236" customWidth="1"/>
    <col min="6649" max="6649" width="45" style="236" customWidth="1"/>
    <col min="6650" max="6651" width="38.75" style="236" customWidth="1"/>
    <col min="6652" max="6652" width="3.375" style="236" customWidth="1"/>
    <col min="6653" max="6654" width="20.625" style="236" customWidth="1"/>
    <col min="6655" max="6655" width="18" style="236" customWidth="1"/>
    <col min="6656" max="6657" width="12.875" style="236" customWidth="1"/>
    <col min="6658" max="6903" width="9" style="236"/>
    <col min="6904" max="6904" width="9.625" style="236" customWidth="1"/>
    <col min="6905" max="6905" width="45" style="236" customWidth="1"/>
    <col min="6906" max="6907" width="38.75" style="236" customWidth="1"/>
    <col min="6908" max="6908" width="3.375" style="236" customWidth="1"/>
    <col min="6909" max="6910" width="20.625" style="236" customWidth="1"/>
    <col min="6911" max="6911" width="18" style="236" customWidth="1"/>
    <col min="6912" max="6913" width="12.875" style="236" customWidth="1"/>
    <col min="6914" max="7159" width="9" style="236"/>
    <col min="7160" max="7160" width="9.625" style="236" customWidth="1"/>
    <col min="7161" max="7161" width="45" style="236" customWidth="1"/>
    <col min="7162" max="7163" width="38.75" style="236" customWidth="1"/>
    <col min="7164" max="7164" width="3.375" style="236" customWidth="1"/>
    <col min="7165" max="7166" width="20.625" style="236" customWidth="1"/>
    <col min="7167" max="7167" width="18" style="236" customWidth="1"/>
    <col min="7168" max="7169" width="12.875" style="236" customWidth="1"/>
    <col min="7170" max="7415" width="9" style="236"/>
    <col min="7416" max="7416" width="9.625" style="236" customWidth="1"/>
    <col min="7417" max="7417" width="45" style="236" customWidth="1"/>
    <col min="7418" max="7419" width="38.75" style="236" customWidth="1"/>
    <col min="7420" max="7420" width="3.375" style="236" customWidth="1"/>
    <col min="7421" max="7422" width="20.625" style="236" customWidth="1"/>
    <col min="7423" max="7423" width="18" style="236" customWidth="1"/>
    <col min="7424" max="7425" width="12.875" style="236" customWidth="1"/>
    <col min="7426" max="7671" width="9" style="236"/>
    <col min="7672" max="7672" width="9.625" style="236" customWidth="1"/>
    <col min="7673" max="7673" width="45" style="236" customWidth="1"/>
    <col min="7674" max="7675" width="38.75" style="236" customWidth="1"/>
    <col min="7676" max="7676" width="3.375" style="236" customWidth="1"/>
    <col min="7677" max="7678" width="20.625" style="236" customWidth="1"/>
    <col min="7679" max="7679" width="18" style="236" customWidth="1"/>
    <col min="7680" max="7681" width="12.875" style="236" customWidth="1"/>
    <col min="7682" max="7927" width="9" style="236"/>
    <col min="7928" max="7928" width="9.625" style="236" customWidth="1"/>
    <col min="7929" max="7929" width="45" style="236" customWidth="1"/>
    <col min="7930" max="7931" width="38.75" style="236" customWidth="1"/>
    <col min="7932" max="7932" width="3.375" style="236" customWidth="1"/>
    <col min="7933" max="7934" width="20.625" style="236" customWidth="1"/>
    <col min="7935" max="7935" width="18" style="236" customWidth="1"/>
    <col min="7936" max="7937" width="12.875" style="236" customWidth="1"/>
    <col min="7938" max="8183" width="9" style="236"/>
    <col min="8184" max="8184" width="9.625" style="236" customWidth="1"/>
    <col min="8185" max="8185" width="45" style="236" customWidth="1"/>
    <col min="8186" max="8187" width="38.75" style="236" customWidth="1"/>
    <col min="8188" max="8188" width="3.375" style="236" customWidth="1"/>
    <col min="8189" max="8190" width="20.625" style="236" customWidth="1"/>
    <col min="8191" max="8191" width="18" style="236" customWidth="1"/>
    <col min="8192" max="8193" width="12.875" style="236" customWidth="1"/>
    <col min="8194" max="8439" width="9" style="236"/>
    <col min="8440" max="8440" width="9.625" style="236" customWidth="1"/>
    <col min="8441" max="8441" width="45" style="236" customWidth="1"/>
    <col min="8442" max="8443" width="38.75" style="236" customWidth="1"/>
    <col min="8444" max="8444" width="3.375" style="236" customWidth="1"/>
    <col min="8445" max="8446" width="20.625" style="236" customWidth="1"/>
    <col min="8447" max="8447" width="18" style="236" customWidth="1"/>
    <col min="8448" max="8449" width="12.875" style="236" customWidth="1"/>
    <col min="8450" max="8695" width="9" style="236"/>
    <col min="8696" max="8696" width="9.625" style="236" customWidth="1"/>
    <col min="8697" max="8697" width="45" style="236" customWidth="1"/>
    <col min="8698" max="8699" width="38.75" style="236" customWidth="1"/>
    <col min="8700" max="8700" width="3.375" style="236" customWidth="1"/>
    <col min="8701" max="8702" width="20.625" style="236" customWidth="1"/>
    <col min="8703" max="8703" width="18" style="236" customWidth="1"/>
    <col min="8704" max="8705" width="12.875" style="236" customWidth="1"/>
    <col min="8706" max="8951" width="9" style="236"/>
    <col min="8952" max="8952" width="9.625" style="236" customWidth="1"/>
    <col min="8953" max="8953" width="45" style="236" customWidth="1"/>
    <col min="8954" max="8955" width="38.75" style="236" customWidth="1"/>
    <col min="8956" max="8956" width="3.375" style="236" customWidth="1"/>
    <col min="8957" max="8958" width="20.625" style="236" customWidth="1"/>
    <col min="8959" max="8959" width="18" style="236" customWidth="1"/>
    <col min="8960" max="8961" width="12.875" style="236" customWidth="1"/>
    <col min="8962" max="9207" width="9" style="236"/>
    <col min="9208" max="9208" width="9.625" style="236" customWidth="1"/>
    <col min="9209" max="9209" width="45" style="236" customWidth="1"/>
    <col min="9210" max="9211" width="38.75" style="236" customWidth="1"/>
    <col min="9212" max="9212" width="3.375" style="236" customWidth="1"/>
    <col min="9213" max="9214" width="20.625" style="236" customWidth="1"/>
    <col min="9215" max="9215" width="18" style="236" customWidth="1"/>
    <col min="9216" max="9217" width="12.875" style="236" customWidth="1"/>
    <col min="9218" max="9463" width="9" style="236"/>
    <col min="9464" max="9464" width="9.625" style="236" customWidth="1"/>
    <col min="9465" max="9465" width="45" style="236" customWidth="1"/>
    <col min="9466" max="9467" width="38.75" style="236" customWidth="1"/>
    <col min="9468" max="9468" width="3.375" style="236" customWidth="1"/>
    <col min="9469" max="9470" width="20.625" style="236" customWidth="1"/>
    <col min="9471" max="9471" width="18" style="236" customWidth="1"/>
    <col min="9472" max="9473" width="12.875" style="236" customWidth="1"/>
    <col min="9474" max="9719" width="9" style="236"/>
    <col min="9720" max="9720" width="9.625" style="236" customWidth="1"/>
    <col min="9721" max="9721" width="45" style="236" customWidth="1"/>
    <col min="9722" max="9723" width="38.75" style="236" customWidth="1"/>
    <col min="9724" max="9724" width="3.375" style="236" customWidth="1"/>
    <col min="9725" max="9726" width="20.625" style="236" customWidth="1"/>
    <col min="9727" max="9727" width="18" style="236" customWidth="1"/>
    <col min="9728" max="9729" width="12.875" style="236" customWidth="1"/>
    <col min="9730" max="9975" width="9" style="236"/>
    <col min="9976" max="9976" width="9.625" style="236" customWidth="1"/>
    <col min="9977" max="9977" width="45" style="236" customWidth="1"/>
    <col min="9978" max="9979" width="38.75" style="236" customWidth="1"/>
    <col min="9980" max="9980" width="3.375" style="236" customWidth="1"/>
    <col min="9981" max="9982" width="20.625" style="236" customWidth="1"/>
    <col min="9983" max="9983" width="18" style="236" customWidth="1"/>
    <col min="9984" max="9985" width="12.875" style="236" customWidth="1"/>
    <col min="9986" max="10231" width="9" style="236"/>
    <col min="10232" max="10232" width="9.625" style="236" customWidth="1"/>
    <col min="10233" max="10233" width="45" style="236" customWidth="1"/>
    <col min="10234" max="10235" width="38.75" style="236" customWidth="1"/>
    <col min="10236" max="10236" width="3.375" style="236" customWidth="1"/>
    <col min="10237" max="10238" width="20.625" style="236" customWidth="1"/>
    <col min="10239" max="10239" width="18" style="236" customWidth="1"/>
    <col min="10240" max="10241" width="12.875" style="236" customWidth="1"/>
    <col min="10242" max="10487" width="9" style="236"/>
    <col min="10488" max="10488" width="9.625" style="236" customWidth="1"/>
    <col min="10489" max="10489" width="45" style="236" customWidth="1"/>
    <col min="10490" max="10491" width="38.75" style="236" customWidth="1"/>
    <col min="10492" max="10492" width="3.375" style="236" customWidth="1"/>
    <col min="10493" max="10494" width="20.625" style="236" customWidth="1"/>
    <col min="10495" max="10495" width="18" style="236" customWidth="1"/>
    <col min="10496" max="10497" width="12.875" style="236" customWidth="1"/>
    <col min="10498" max="10743" width="9" style="236"/>
    <col min="10744" max="10744" width="9.625" style="236" customWidth="1"/>
    <col min="10745" max="10745" width="45" style="236" customWidth="1"/>
    <col min="10746" max="10747" width="38.75" style="236" customWidth="1"/>
    <col min="10748" max="10748" width="3.375" style="236" customWidth="1"/>
    <col min="10749" max="10750" width="20.625" style="236" customWidth="1"/>
    <col min="10751" max="10751" width="18" style="236" customWidth="1"/>
    <col min="10752" max="10753" width="12.875" style="236" customWidth="1"/>
    <col min="10754" max="10999" width="9" style="236"/>
    <col min="11000" max="11000" width="9.625" style="236" customWidth="1"/>
    <col min="11001" max="11001" width="45" style="236" customWidth="1"/>
    <col min="11002" max="11003" width="38.75" style="236" customWidth="1"/>
    <col min="11004" max="11004" width="3.375" style="236" customWidth="1"/>
    <col min="11005" max="11006" width="20.625" style="236" customWidth="1"/>
    <col min="11007" max="11007" width="18" style="236" customWidth="1"/>
    <col min="11008" max="11009" width="12.875" style="236" customWidth="1"/>
    <col min="11010" max="11255" width="9" style="236"/>
    <col min="11256" max="11256" width="9.625" style="236" customWidth="1"/>
    <col min="11257" max="11257" width="45" style="236" customWidth="1"/>
    <col min="11258" max="11259" width="38.75" style="236" customWidth="1"/>
    <col min="11260" max="11260" width="3.375" style="236" customWidth="1"/>
    <col min="11261" max="11262" width="20.625" style="236" customWidth="1"/>
    <col min="11263" max="11263" width="18" style="236" customWidth="1"/>
    <col min="11264" max="11265" width="12.875" style="236" customWidth="1"/>
    <col min="11266" max="11511" width="9" style="236"/>
    <col min="11512" max="11512" width="9.625" style="236" customWidth="1"/>
    <col min="11513" max="11513" width="45" style="236" customWidth="1"/>
    <col min="11514" max="11515" width="38.75" style="236" customWidth="1"/>
    <col min="11516" max="11516" width="3.375" style="236" customWidth="1"/>
    <col min="11517" max="11518" width="20.625" style="236" customWidth="1"/>
    <col min="11519" max="11519" width="18" style="236" customWidth="1"/>
    <col min="11520" max="11521" width="12.875" style="236" customWidth="1"/>
    <col min="11522" max="11767" width="9" style="236"/>
    <col min="11768" max="11768" width="9.625" style="236" customWidth="1"/>
    <col min="11769" max="11769" width="45" style="236" customWidth="1"/>
    <col min="11770" max="11771" width="38.75" style="236" customWidth="1"/>
    <col min="11772" max="11772" width="3.375" style="236" customWidth="1"/>
    <col min="11773" max="11774" width="20.625" style="236" customWidth="1"/>
    <col min="11775" max="11775" width="18" style="236" customWidth="1"/>
    <col min="11776" max="11777" width="12.875" style="236" customWidth="1"/>
    <col min="11778" max="12023" width="9" style="236"/>
    <col min="12024" max="12024" width="9.625" style="236" customWidth="1"/>
    <col min="12025" max="12025" width="45" style="236" customWidth="1"/>
    <col min="12026" max="12027" width="38.75" style="236" customWidth="1"/>
    <col min="12028" max="12028" width="3.375" style="236" customWidth="1"/>
    <col min="12029" max="12030" width="20.625" style="236" customWidth="1"/>
    <col min="12031" max="12031" width="18" style="236" customWidth="1"/>
    <col min="12032" max="12033" width="12.875" style="236" customWidth="1"/>
    <col min="12034" max="12279" width="9" style="236"/>
    <col min="12280" max="12280" width="9.625" style="236" customWidth="1"/>
    <col min="12281" max="12281" width="45" style="236" customWidth="1"/>
    <col min="12282" max="12283" width="38.75" style="236" customWidth="1"/>
    <col min="12284" max="12284" width="3.375" style="236" customWidth="1"/>
    <col min="12285" max="12286" width="20.625" style="236" customWidth="1"/>
    <col min="12287" max="12287" width="18" style="236" customWidth="1"/>
    <col min="12288" max="12289" width="12.875" style="236" customWidth="1"/>
    <col min="12290" max="12535" width="9" style="236"/>
    <col min="12536" max="12536" width="9.625" style="236" customWidth="1"/>
    <col min="12537" max="12537" width="45" style="236" customWidth="1"/>
    <col min="12538" max="12539" width="38.75" style="236" customWidth="1"/>
    <col min="12540" max="12540" width="3.375" style="236" customWidth="1"/>
    <col min="12541" max="12542" width="20.625" style="236" customWidth="1"/>
    <col min="12543" max="12543" width="18" style="236" customWidth="1"/>
    <col min="12544" max="12545" width="12.875" style="236" customWidth="1"/>
    <col min="12546" max="12791" width="9" style="236"/>
    <col min="12792" max="12792" width="9.625" style="236" customWidth="1"/>
    <col min="12793" max="12793" width="45" style="236" customWidth="1"/>
    <col min="12794" max="12795" width="38.75" style="236" customWidth="1"/>
    <col min="12796" max="12796" width="3.375" style="236" customWidth="1"/>
    <col min="12797" max="12798" width="20.625" style="236" customWidth="1"/>
    <col min="12799" max="12799" width="18" style="236" customWidth="1"/>
    <col min="12800" max="12801" width="12.875" style="236" customWidth="1"/>
    <col min="12802" max="13047" width="9" style="236"/>
    <col min="13048" max="13048" width="9.625" style="236" customWidth="1"/>
    <col min="13049" max="13049" width="45" style="236" customWidth="1"/>
    <col min="13050" max="13051" width="38.75" style="236" customWidth="1"/>
    <col min="13052" max="13052" width="3.375" style="236" customWidth="1"/>
    <col min="13053" max="13054" width="20.625" style="236" customWidth="1"/>
    <col min="13055" max="13055" width="18" style="236" customWidth="1"/>
    <col min="13056" max="13057" width="12.875" style="236" customWidth="1"/>
    <col min="13058" max="13303" width="9" style="236"/>
    <col min="13304" max="13304" width="9.625" style="236" customWidth="1"/>
    <col min="13305" max="13305" width="45" style="236" customWidth="1"/>
    <col min="13306" max="13307" width="38.75" style="236" customWidth="1"/>
    <col min="13308" max="13308" width="3.375" style="236" customWidth="1"/>
    <col min="13309" max="13310" width="20.625" style="236" customWidth="1"/>
    <col min="13311" max="13311" width="18" style="236" customWidth="1"/>
    <col min="13312" max="13313" width="12.875" style="236" customWidth="1"/>
    <col min="13314" max="13559" width="9" style="236"/>
    <col min="13560" max="13560" width="9.625" style="236" customWidth="1"/>
    <col min="13561" max="13561" width="45" style="236" customWidth="1"/>
    <col min="13562" max="13563" width="38.75" style="236" customWidth="1"/>
    <col min="13564" max="13564" width="3.375" style="236" customWidth="1"/>
    <col min="13565" max="13566" width="20.625" style="236" customWidth="1"/>
    <col min="13567" max="13567" width="18" style="236" customWidth="1"/>
    <col min="13568" max="13569" width="12.875" style="236" customWidth="1"/>
    <col min="13570" max="13815" width="9" style="236"/>
    <col min="13816" max="13816" width="9.625" style="236" customWidth="1"/>
    <col min="13817" max="13817" width="45" style="236" customWidth="1"/>
    <col min="13818" max="13819" width="38.75" style="236" customWidth="1"/>
    <col min="13820" max="13820" width="3.375" style="236" customWidth="1"/>
    <col min="13821" max="13822" width="20.625" style="236" customWidth="1"/>
    <col min="13823" max="13823" width="18" style="236" customWidth="1"/>
    <col min="13824" max="13825" width="12.875" style="236" customWidth="1"/>
    <col min="13826" max="14071" width="9" style="236"/>
    <col min="14072" max="14072" width="9.625" style="236" customWidth="1"/>
    <col min="14073" max="14073" width="45" style="236" customWidth="1"/>
    <col min="14074" max="14075" width="38.75" style="236" customWidth="1"/>
    <col min="14076" max="14076" width="3.375" style="236" customWidth="1"/>
    <col min="14077" max="14078" width="20.625" style="236" customWidth="1"/>
    <col min="14079" max="14079" width="18" style="236" customWidth="1"/>
    <col min="14080" max="14081" width="12.875" style="236" customWidth="1"/>
    <col min="14082" max="14327" width="9" style="236"/>
    <col min="14328" max="14328" width="9.625" style="236" customWidth="1"/>
    <col min="14329" max="14329" width="45" style="236" customWidth="1"/>
    <col min="14330" max="14331" width="38.75" style="236" customWidth="1"/>
    <col min="14332" max="14332" width="3.375" style="236" customWidth="1"/>
    <col min="14333" max="14334" width="20.625" style="236" customWidth="1"/>
    <col min="14335" max="14335" width="18" style="236" customWidth="1"/>
    <col min="14336" max="14337" width="12.875" style="236" customWidth="1"/>
    <col min="14338" max="14583" width="9" style="236"/>
    <col min="14584" max="14584" width="9.625" style="236" customWidth="1"/>
    <col min="14585" max="14585" width="45" style="236" customWidth="1"/>
    <col min="14586" max="14587" width="38.75" style="236" customWidth="1"/>
    <col min="14588" max="14588" width="3.375" style="236" customWidth="1"/>
    <col min="14589" max="14590" width="20.625" style="236" customWidth="1"/>
    <col min="14591" max="14591" width="18" style="236" customWidth="1"/>
    <col min="14592" max="14593" width="12.875" style="236" customWidth="1"/>
    <col min="14594" max="14839" width="9" style="236"/>
    <col min="14840" max="14840" width="9.625" style="236" customWidth="1"/>
    <col min="14841" max="14841" width="45" style="236" customWidth="1"/>
    <col min="14842" max="14843" width="38.75" style="236" customWidth="1"/>
    <col min="14844" max="14844" width="3.375" style="236" customWidth="1"/>
    <col min="14845" max="14846" width="20.625" style="236" customWidth="1"/>
    <col min="14847" max="14847" width="18" style="236" customWidth="1"/>
    <col min="14848" max="14849" width="12.875" style="236" customWidth="1"/>
    <col min="14850" max="15095" width="9" style="236"/>
    <col min="15096" max="15096" width="9.625" style="236" customWidth="1"/>
    <col min="15097" max="15097" width="45" style="236" customWidth="1"/>
    <col min="15098" max="15099" width="38.75" style="236" customWidth="1"/>
    <col min="15100" max="15100" width="3.375" style="236" customWidth="1"/>
    <col min="15101" max="15102" width="20.625" style="236" customWidth="1"/>
    <col min="15103" max="15103" width="18" style="236" customWidth="1"/>
    <col min="15104" max="15105" width="12.875" style="236" customWidth="1"/>
    <col min="15106" max="15351" width="9" style="236"/>
    <col min="15352" max="15352" width="9.625" style="236" customWidth="1"/>
    <col min="15353" max="15353" width="45" style="236" customWidth="1"/>
    <col min="15354" max="15355" width="38.75" style="236" customWidth="1"/>
    <col min="15356" max="15356" width="3.375" style="236" customWidth="1"/>
    <col min="15357" max="15358" width="20.625" style="236" customWidth="1"/>
    <col min="15359" max="15359" width="18" style="236" customWidth="1"/>
    <col min="15360" max="15361" width="12.875" style="236" customWidth="1"/>
    <col min="15362" max="15607" width="9" style="236"/>
    <col min="15608" max="15608" width="9.625" style="236" customWidth="1"/>
    <col min="15609" max="15609" width="45" style="236" customWidth="1"/>
    <col min="15610" max="15611" width="38.75" style="236" customWidth="1"/>
    <col min="15612" max="15612" width="3.375" style="236" customWidth="1"/>
    <col min="15613" max="15614" width="20.625" style="236" customWidth="1"/>
    <col min="15615" max="15615" width="18" style="236" customWidth="1"/>
    <col min="15616" max="15617" width="12.875" style="236" customWidth="1"/>
    <col min="15618" max="15863" width="9" style="236"/>
    <col min="15864" max="15864" width="9.625" style="236" customWidth="1"/>
    <col min="15865" max="15865" width="45" style="236" customWidth="1"/>
    <col min="15866" max="15867" width="38.75" style="236" customWidth="1"/>
    <col min="15868" max="15868" width="3.375" style="236" customWidth="1"/>
    <col min="15869" max="15870" width="20.625" style="236" customWidth="1"/>
    <col min="15871" max="15871" width="18" style="236" customWidth="1"/>
    <col min="15872" max="15873" width="12.875" style="236" customWidth="1"/>
    <col min="15874" max="16119" width="9" style="236"/>
    <col min="16120" max="16120" width="9.625" style="236" customWidth="1"/>
    <col min="16121" max="16121" width="45" style="236" customWidth="1"/>
    <col min="16122" max="16123" width="38.75" style="236" customWidth="1"/>
    <col min="16124" max="16124" width="3.375" style="236" customWidth="1"/>
    <col min="16125" max="16126" width="20.625" style="236" customWidth="1"/>
    <col min="16127" max="16127" width="18" style="236" customWidth="1"/>
    <col min="16128" max="16129" width="12.875" style="236" customWidth="1"/>
    <col min="16130" max="16384" width="9" style="236"/>
  </cols>
  <sheetData>
    <row r="1" spans="1:7" s="204" customFormat="1" ht="22.5" customHeight="1" x14ac:dyDescent="0.35">
      <c r="A1" s="273" t="s">
        <v>123</v>
      </c>
      <c r="B1" s="273"/>
      <c r="C1" s="273"/>
      <c r="D1" s="273"/>
      <c r="E1" s="273"/>
      <c r="F1" s="273"/>
    </row>
    <row r="2" spans="1:7" s="204" customFormat="1" ht="22.5" customHeight="1" x14ac:dyDescent="0.35">
      <c r="A2" s="274" t="s">
        <v>124</v>
      </c>
      <c r="B2" s="274"/>
      <c r="C2" s="274"/>
      <c r="D2" s="274"/>
      <c r="E2" s="274"/>
      <c r="F2" s="274"/>
    </row>
    <row r="3" spans="1:7" s="204" customFormat="1" ht="27" customHeight="1" x14ac:dyDescent="0.35">
      <c r="A3" s="275" t="s">
        <v>0</v>
      </c>
      <c r="B3" s="275"/>
      <c r="C3" s="275"/>
      <c r="D3" s="275"/>
      <c r="E3" s="275"/>
      <c r="F3" s="275"/>
    </row>
    <row r="4" spans="1:7" s="204" customFormat="1" ht="30" customHeight="1" x14ac:dyDescent="0.35">
      <c r="A4" s="205" t="s">
        <v>4</v>
      </c>
      <c r="B4" s="205" t="s">
        <v>9</v>
      </c>
      <c r="C4" s="205" t="s">
        <v>8</v>
      </c>
      <c r="D4" s="205" t="s">
        <v>10</v>
      </c>
      <c r="E4" s="205" t="s">
        <v>98</v>
      </c>
      <c r="F4" s="205" t="s">
        <v>125</v>
      </c>
      <c r="G4" s="206"/>
    </row>
    <row r="5" spans="1:7" s="214" customFormat="1" ht="23.25" x14ac:dyDescent="0.2">
      <c r="A5" s="207">
        <v>1</v>
      </c>
      <c r="B5" s="208" t="s">
        <v>126</v>
      </c>
      <c r="C5" s="209" t="s">
        <v>127</v>
      </c>
      <c r="D5" s="210">
        <v>464711.12300000002</v>
      </c>
      <c r="E5" s="211">
        <v>1856.8901594800002</v>
      </c>
      <c r="F5" s="212">
        <v>0.11584289</v>
      </c>
      <c r="G5" s="213"/>
    </row>
    <row r="6" spans="1:7" s="217" customFormat="1" ht="23.25" x14ac:dyDescent="0.2">
      <c r="A6" s="207">
        <v>2</v>
      </c>
      <c r="B6" s="207" t="s">
        <v>128</v>
      </c>
      <c r="C6" s="215" t="s">
        <v>72</v>
      </c>
      <c r="D6" s="210">
        <v>2.3E-2</v>
      </c>
      <c r="E6" s="211">
        <v>844.08349827999996</v>
      </c>
      <c r="F6" s="211">
        <v>59.085844869999995</v>
      </c>
      <c r="G6" s="216"/>
    </row>
    <row r="7" spans="1:7" s="214" customFormat="1" ht="46.5" customHeight="1" x14ac:dyDescent="0.2">
      <c r="A7" s="207">
        <v>3</v>
      </c>
      <c r="B7" s="207">
        <v>8426</v>
      </c>
      <c r="C7" s="218" t="s">
        <v>129</v>
      </c>
      <c r="D7" s="210">
        <v>245.34200000000001</v>
      </c>
      <c r="E7" s="211">
        <v>541.43469000000005</v>
      </c>
      <c r="F7" s="211">
        <v>0</v>
      </c>
      <c r="G7" s="213"/>
    </row>
    <row r="8" spans="1:7" s="219" customFormat="1" ht="23.25" customHeight="1" x14ac:dyDescent="0.2">
      <c r="A8" s="207">
        <v>4</v>
      </c>
      <c r="B8" s="208" t="s">
        <v>130</v>
      </c>
      <c r="C8" s="218" t="s">
        <v>131</v>
      </c>
      <c r="D8" s="210">
        <v>1803.71</v>
      </c>
      <c r="E8" s="211">
        <v>203.21157244</v>
      </c>
      <c r="F8" s="211">
        <v>3.3120406299999998</v>
      </c>
      <c r="G8" s="216"/>
    </row>
    <row r="9" spans="1:7" s="219" customFormat="1" ht="23.25" x14ac:dyDescent="0.2">
      <c r="A9" s="207">
        <v>5</v>
      </c>
      <c r="B9" s="207" t="s">
        <v>132</v>
      </c>
      <c r="C9" s="215" t="s">
        <v>133</v>
      </c>
      <c r="D9" s="210">
        <v>11343.9</v>
      </c>
      <c r="E9" s="211">
        <v>171.97814029</v>
      </c>
      <c r="F9" s="211">
        <v>0</v>
      </c>
      <c r="G9" s="216"/>
    </row>
    <row r="10" spans="1:7" s="219" customFormat="1" ht="23.25" x14ac:dyDescent="0.2">
      <c r="A10" s="207">
        <v>6</v>
      </c>
      <c r="B10" s="207" t="s">
        <v>134</v>
      </c>
      <c r="C10" s="215" t="s">
        <v>135</v>
      </c>
      <c r="D10" s="210">
        <v>13</v>
      </c>
      <c r="E10" s="211">
        <v>141.40778399999999</v>
      </c>
      <c r="F10" s="211">
        <v>0</v>
      </c>
      <c r="G10" s="216"/>
    </row>
    <row r="11" spans="1:7" s="219" customFormat="1" ht="23.25" x14ac:dyDescent="0.2">
      <c r="A11" s="207">
        <v>7</v>
      </c>
      <c r="B11" s="208" t="s">
        <v>136</v>
      </c>
      <c r="C11" s="220" t="s">
        <v>137</v>
      </c>
      <c r="D11" s="210">
        <v>4586.558</v>
      </c>
      <c r="E11" s="211">
        <v>134.66454190000002</v>
      </c>
      <c r="F11" s="211">
        <v>0</v>
      </c>
      <c r="G11" s="216"/>
    </row>
    <row r="12" spans="1:7" s="219" customFormat="1" ht="23.25" x14ac:dyDescent="0.2">
      <c r="A12" s="207">
        <v>8</v>
      </c>
      <c r="B12" s="207">
        <v>2101</v>
      </c>
      <c r="C12" s="215" t="s">
        <v>138</v>
      </c>
      <c r="D12" s="210">
        <v>821.07712000000004</v>
      </c>
      <c r="E12" s="211">
        <v>89.222918000000007</v>
      </c>
      <c r="F12" s="211">
        <v>6.4732515399999997</v>
      </c>
      <c r="G12" s="216"/>
    </row>
    <row r="13" spans="1:7" s="219" customFormat="1" ht="23.25" x14ac:dyDescent="0.2">
      <c r="A13" s="207">
        <v>9</v>
      </c>
      <c r="B13" s="207">
        <v>8544</v>
      </c>
      <c r="C13" s="218" t="s">
        <v>139</v>
      </c>
      <c r="D13" s="210">
        <v>43.774544999999996</v>
      </c>
      <c r="E13" s="211">
        <v>79.420835060000002</v>
      </c>
      <c r="F13" s="211">
        <v>3.8329475199999998</v>
      </c>
      <c r="G13" s="216"/>
    </row>
    <row r="14" spans="1:7" s="219" customFormat="1" ht="23.25" x14ac:dyDescent="0.2">
      <c r="A14" s="207">
        <v>10</v>
      </c>
      <c r="B14" s="207">
        <v>8429</v>
      </c>
      <c r="C14" s="221" t="s">
        <v>140</v>
      </c>
      <c r="D14" s="210">
        <v>478.82900000000001</v>
      </c>
      <c r="E14" s="211">
        <v>59.709825839999993</v>
      </c>
      <c r="F14" s="211">
        <v>1.50019854</v>
      </c>
      <c r="G14" s="216"/>
    </row>
    <row r="15" spans="1:7" s="219" customFormat="1" ht="23.25" x14ac:dyDescent="0.2">
      <c r="A15" s="276" t="s">
        <v>79</v>
      </c>
      <c r="B15" s="277"/>
      <c r="C15" s="278"/>
      <c r="D15" s="222">
        <f>SUM(D5:D14)</f>
        <v>484047.33666500007</v>
      </c>
      <c r="E15" s="223">
        <f>SUM(E5:E14)</f>
        <v>4122.02396529</v>
      </c>
      <c r="F15" s="223">
        <f>SUM(F5:F14)</f>
        <v>74.320125989999994</v>
      </c>
      <c r="G15" s="224"/>
    </row>
    <row r="16" spans="1:7" s="219" customFormat="1" ht="24" thickBot="1" x14ac:dyDescent="0.25">
      <c r="A16" s="279" t="s">
        <v>141</v>
      </c>
      <c r="B16" s="280"/>
      <c r="C16" s="281"/>
      <c r="D16" s="225">
        <f>D17-D15</f>
        <v>12365.382715149957</v>
      </c>
      <c r="E16" s="225">
        <f>E17-E15</f>
        <v>212.84435654000026</v>
      </c>
      <c r="F16" s="225">
        <f>F17-F15</f>
        <v>2.011661100000012</v>
      </c>
      <c r="G16" s="224"/>
    </row>
    <row r="17" spans="1:7" s="204" customFormat="1" ht="24" thickBot="1" x14ac:dyDescent="0.4">
      <c r="A17" s="270" t="s">
        <v>33</v>
      </c>
      <c r="B17" s="271"/>
      <c r="C17" s="272"/>
      <c r="D17" s="226">
        <f>496412719.38015/1000</f>
        <v>496412.71938015003</v>
      </c>
      <c r="E17" s="227">
        <f>4334868321.83/1000000</f>
        <v>4334.8683218300002</v>
      </c>
      <c r="F17" s="227">
        <f>76331787.09/1000000</f>
        <v>76.331787090000006</v>
      </c>
      <c r="G17" s="206"/>
    </row>
    <row r="18" spans="1:7" s="204" customFormat="1" ht="27" customHeight="1" thickTop="1" x14ac:dyDescent="0.35">
      <c r="A18" s="228" t="s">
        <v>142</v>
      </c>
      <c r="B18" s="229"/>
      <c r="D18" s="230"/>
      <c r="E18" s="231"/>
      <c r="F18" s="231"/>
      <c r="G18" s="206"/>
    </row>
    <row r="19" spans="1:7" s="219" customFormat="1" ht="23.25" customHeight="1" x14ac:dyDescent="0.2">
      <c r="D19" s="232"/>
      <c r="E19" s="232"/>
      <c r="F19" s="232"/>
      <c r="G19" s="224"/>
    </row>
    <row r="20" spans="1:7" s="219" customFormat="1" ht="23.25" x14ac:dyDescent="0.2">
      <c r="A20" s="219" t="s">
        <v>143</v>
      </c>
      <c r="D20" s="233"/>
      <c r="E20" s="233"/>
      <c r="F20" s="233"/>
      <c r="G20" s="224"/>
    </row>
    <row r="21" spans="1:7" s="204" customFormat="1" ht="14.25" customHeight="1" x14ac:dyDescent="0.35">
      <c r="A21" s="229"/>
      <c r="B21" s="229"/>
      <c r="D21" s="234"/>
      <c r="E21" s="234"/>
      <c r="F21" s="234"/>
    </row>
    <row r="22" spans="1:7" s="204" customFormat="1" ht="14.25" customHeight="1" x14ac:dyDescent="0.35">
      <c r="A22" s="229"/>
      <c r="B22" s="229"/>
      <c r="D22" s="234"/>
      <c r="E22" s="234"/>
      <c r="F22" s="234"/>
    </row>
    <row r="23" spans="1:7" s="204" customFormat="1" ht="14.25" customHeight="1" x14ac:dyDescent="0.35">
      <c r="A23" s="229"/>
      <c r="B23" s="229"/>
      <c r="D23" s="234"/>
      <c r="E23" s="235"/>
      <c r="F23" s="235"/>
    </row>
    <row r="24" spans="1:7" s="204" customFormat="1" ht="18" customHeight="1" x14ac:dyDescent="0.35">
      <c r="A24" s="229"/>
      <c r="B24" s="229"/>
    </row>
    <row r="25" spans="1:7" s="204" customFormat="1" ht="17.25" customHeight="1" x14ac:dyDescent="0.35">
      <c r="A25" s="229"/>
      <c r="B25" s="229"/>
    </row>
    <row r="26" spans="1:7" s="204" customFormat="1" ht="18.75" customHeight="1" x14ac:dyDescent="0.35">
      <c r="A26" s="229"/>
      <c r="B26" s="229"/>
    </row>
    <row r="27" spans="1:7" s="204" customFormat="1" ht="23.25" x14ac:dyDescent="0.35">
      <c r="A27" s="229"/>
      <c r="B27" s="229"/>
    </row>
    <row r="28" spans="1:7" s="204" customFormat="1" ht="23.25" x14ac:dyDescent="0.35">
      <c r="A28" s="229"/>
      <c r="B28" s="229"/>
    </row>
    <row r="29" spans="1:7" s="204" customFormat="1" ht="23.25" x14ac:dyDescent="0.35">
      <c r="A29" s="229"/>
      <c r="B29" s="229"/>
    </row>
    <row r="30" spans="1:7" s="204" customFormat="1" ht="23.25" x14ac:dyDescent="0.35">
      <c r="A30" s="229"/>
      <c r="B30" s="229"/>
    </row>
    <row r="31" spans="1:7" s="204" customFormat="1" ht="23.25" x14ac:dyDescent="0.35">
      <c r="A31" s="229"/>
      <c r="B31" s="229"/>
    </row>
    <row r="32" spans="1:7" s="204" customFormat="1" ht="23.25" x14ac:dyDescent="0.35">
      <c r="A32" s="229"/>
      <c r="B32" s="229"/>
    </row>
    <row r="33" spans="1:2" s="204" customFormat="1" ht="23.25" x14ac:dyDescent="0.35">
      <c r="A33" s="229"/>
      <c r="B33" s="229"/>
    </row>
    <row r="34" spans="1:2" s="204" customFormat="1" ht="23.25" x14ac:dyDescent="0.35">
      <c r="A34" s="229"/>
      <c r="B34" s="229"/>
    </row>
    <row r="35" spans="1:2" s="204" customFormat="1" ht="23.25" x14ac:dyDescent="0.35">
      <c r="A35" s="229"/>
      <c r="B35" s="229"/>
    </row>
    <row r="36" spans="1:2" s="204" customFormat="1" ht="23.25" x14ac:dyDescent="0.35">
      <c r="A36" s="229"/>
      <c r="B36" s="229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H13" sqref="H13"/>
    </sheetView>
  </sheetViews>
  <sheetFormatPr defaultRowHeight="14.25" x14ac:dyDescent="0.2"/>
  <cols>
    <col min="1" max="2" width="9.625" style="247" customWidth="1"/>
    <col min="3" max="3" width="36.75" style="247" customWidth="1"/>
    <col min="4" max="4" width="17.875" style="247" customWidth="1"/>
    <col min="5" max="5" width="19.5" style="247" customWidth="1"/>
    <col min="6" max="6" width="16.125" style="246" customWidth="1"/>
    <col min="7" max="7" width="20.625" style="246" customWidth="1"/>
    <col min="8" max="250" width="9" style="247"/>
    <col min="251" max="251" width="9.625" style="247" customWidth="1"/>
    <col min="252" max="252" width="45" style="247" customWidth="1"/>
    <col min="253" max="254" width="38.75" style="247" customWidth="1"/>
    <col min="255" max="255" width="3.375" style="247" customWidth="1"/>
    <col min="256" max="257" width="20.625" style="247" customWidth="1"/>
    <col min="258" max="258" width="18" style="247" customWidth="1"/>
    <col min="259" max="260" width="12.875" style="247" customWidth="1"/>
    <col min="261" max="506" width="9" style="247"/>
    <col min="507" max="507" width="9.625" style="247" customWidth="1"/>
    <col min="508" max="508" width="45" style="247" customWidth="1"/>
    <col min="509" max="510" width="38.75" style="247" customWidth="1"/>
    <col min="511" max="511" width="3.375" style="247" customWidth="1"/>
    <col min="512" max="513" width="20.625" style="247" customWidth="1"/>
    <col min="514" max="514" width="18" style="247" customWidth="1"/>
    <col min="515" max="516" width="12.875" style="247" customWidth="1"/>
    <col min="517" max="762" width="9" style="247"/>
    <col min="763" max="763" width="9.625" style="247" customWidth="1"/>
    <col min="764" max="764" width="45" style="247" customWidth="1"/>
    <col min="765" max="766" width="38.75" style="247" customWidth="1"/>
    <col min="767" max="767" width="3.375" style="247" customWidth="1"/>
    <col min="768" max="769" width="20.625" style="247" customWidth="1"/>
    <col min="770" max="770" width="18" style="247" customWidth="1"/>
    <col min="771" max="772" width="12.875" style="247" customWidth="1"/>
    <col min="773" max="1018" width="9" style="247"/>
    <col min="1019" max="1019" width="9.625" style="247" customWidth="1"/>
    <col min="1020" max="1020" width="45" style="247" customWidth="1"/>
    <col min="1021" max="1022" width="38.75" style="247" customWidth="1"/>
    <col min="1023" max="1023" width="3.375" style="247" customWidth="1"/>
    <col min="1024" max="1025" width="20.625" style="247" customWidth="1"/>
    <col min="1026" max="1026" width="18" style="247" customWidth="1"/>
    <col min="1027" max="1028" width="12.875" style="247" customWidth="1"/>
    <col min="1029" max="1274" width="9" style="247"/>
    <col min="1275" max="1275" width="9.625" style="247" customWidth="1"/>
    <col min="1276" max="1276" width="45" style="247" customWidth="1"/>
    <col min="1277" max="1278" width="38.75" style="247" customWidth="1"/>
    <col min="1279" max="1279" width="3.375" style="247" customWidth="1"/>
    <col min="1280" max="1281" width="20.625" style="247" customWidth="1"/>
    <col min="1282" max="1282" width="18" style="247" customWidth="1"/>
    <col min="1283" max="1284" width="12.875" style="247" customWidth="1"/>
    <col min="1285" max="1530" width="9" style="247"/>
    <col min="1531" max="1531" width="9.625" style="247" customWidth="1"/>
    <col min="1532" max="1532" width="45" style="247" customWidth="1"/>
    <col min="1533" max="1534" width="38.75" style="247" customWidth="1"/>
    <col min="1535" max="1535" width="3.375" style="247" customWidth="1"/>
    <col min="1536" max="1537" width="20.625" style="247" customWidth="1"/>
    <col min="1538" max="1538" width="18" style="247" customWidth="1"/>
    <col min="1539" max="1540" width="12.875" style="247" customWidth="1"/>
    <col min="1541" max="1786" width="9" style="247"/>
    <col min="1787" max="1787" width="9.625" style="247" customWidth="1"/>
    <col min="1788" max="1788" width="45" style="247" customWidth="1"/>
    <col min="1789" max="1790" width="38.75" style="247" customWidth="1"/>
    <col min="1791" max="1791" width="3.375" style="247" customWidth="1"/>
    <col min="1792" max="1793" width="20.625" style="247" customWidth="1"/>
    <col min="1794" max="1794" width="18" style="247" customWidth="1"/>
    <col min="1795" max="1796" width="12.875" style="247" customWidth="1"/>
    <col min="1797" max="2042" width="9" style="247"/>
    <col min="2043" max="2043" width="9.625" style="247" customWidth="1"/>
    <col min="2044" max="2044" width="45" style="247" customWidth="1"/>
    <col min="2045" max="2046" width="38.75" style="247" customWidth="1"/>
    <col min="2047" max="2047" width="3.375" style="247" customWidth="1"/>
    <col min="2048" max="2049" width="20.625" style="247" customWidth="1"/>
    <col min="2050" max="2050" width="18" style="247" customWidth="1"/>
    <col min="2051" max="2052" width="12.875" style="247" customWidth="1"/>
    <col min="2053" max="2298" width="9" style="247"/>
    <col min="2299" max="2299" width="9.625" style="247" customWidth="1"/>
    <col min="2300" max="2300" width="45" style="247" customWidth="1"/>
    <col min="2301" max="2302" width="38.75" style="247" customWidth="1"/>
    <col min="2303" max="2303" width="3.375" style="247" customWidth="1"/>
    <col min="2304" max="2305" width="20.625" style="247" customWidth="1"/>
    <col min="2306" max="2306" width="18" style="247" customWidth="1"/>
    <col min="2307" max="2308" width="12.875" style="247" customWidth="1"/>
    <col min="2309" max="2554" width="9" style="247"/>
    <col min="2555" max="2555" width="9.625" style="247" customWidth="1"/>
    <col min="2556" max="2556" width="45" style="247" customWidth="1"/>
    <col min="2557" max="2558" width="38.75" style="247" customWidth="1"/>
    <col min="2559" max="2559" width="3.375" style="247" customWidth="1"/>
    <col min="2560" max="2561" width="20.625" style="247" customWidth="1"/>
    <col min="2562" max="2562" width="18" style="247" customWidth="1"/>
    <col min="2563" max="2564" width="12.875" style="247" customWidth="1"/>
    <col min="2565" max="2810" width="9" style="247"/>
    <col min="2811" max="2811" width="9.625" style="247" customWidth="1"/>
    <col min="2812" max="2812" width="45" style="247" customWidth="1"/>
    <col min="2813" max="2814" width="38.75" style="247" customWidth="1"/>
    <col min="2815" max="2815" width="3.375" style="247" customWidth="1"/>
    <col min="2816" max="2817" width="20.625" style="247" customWidth="1"/>
    <col min="2818" max="2818" width="18" style="247" customWidth="1"/>
    <col min="2819" max="2820" width="12.875" style="247" customWidth="1"/>
    <col min="2821" max="3066" width="9" style="247"/>
    <col min="3067" max="3067" width="9.625" style="247" customWidth="1"/>
    <col min="3068" max="3068" width="45" style="247" customWidth="1"/>
    <col min="3069" max="3070" width="38.75" style="247" customWidth="1"/>
    <col min="3071" max="3071" width="3.375" style="247" customWidth="1"/>
    <col min="3072" max="3073" width="20.625" style="247" customWidth="1"/>
    <col min="3074" max="3074" width="18" style="247" customWidth="1"/>
    <col min="3075" max="3076" width="12.875" style="247" customWidth="1"/>
    <col min="3077" max="3322" width="9" style="247"/>
    <col min="3323" max="3323" width="9.625" style="247" customWidth="1"/>
    <col min="3324" max="3324" width="45" style="247" customWidth="1"/>
    <col min="3325" max="3326" width="38.75" style="247" customWidth="1"/>
    <col min="3327" max="3327" width="3.375" style="247" customWidth="1"/>
    <col min="3328" max="3329" width="20.625" style="247" customWidth="1"/>
    <col min="3330" max="3330" width="18" style="247" customWidth="1"/>
    <col min="3331" max="3332" width="12.875" style="247" customWidth="1"/>
    <col min="3333" max="3578" width="9" style="247"/>
    <col min="3579" max="3579" width="9.625" style="247" customWidth="1"/>
    <col min="3580" max="3580" width="45" style="247" customWidth="1"/>
    <col min="3581" max="3582" width="38.75" style="247" customWidth="1"/>
    <col min="3583" max="3583" width="3.375" style="247" customWidth="1"/>
    <col min="3584" max="3585" width="20.625" style="247" customWidth="1"/>
    <col min="3586" max="3586" width="18" style="247" customWidth="1"/>
    <col min="3587" max="3588" width="12.875" style="247" customWidth="1"/>
    <col min="3589" max="3834" width="9" style="247"/>
    <col min="3835" max="3835" width="9.625" style="247" customWidth="1"/>
    <col min="3836" max="3836" width="45" style="247" customWidth="1"/>
    <col min="3837" max="3838" width="38.75" style="247" customWidth="1"/>
    <col min="3839" max="3839" width="3.375" style="247" customWidth="1"/>
    <col min="3840" max="3841" width="20.625" style="247" customWidth="1"/>
    <col min="3842" max="3842" width="18" style="247" customWidth="1"/>
    <col min="3843" max="3844" width="12.875" style="247" customWidth="1"/>
    <col min="3845" max="4090" width="9" style="247"/>
    <col min="4091" max="4091" width="9.625" style="247" customWidth="1"/>
    <col min="4092" max="4092" width="45" style="247" customWidth="1"/>
    <col min="4093" max="4094" width="38.75" style="247" customWidth="1"/>
    <col min="4095" max="4095" width="3.375" style="247" customWidth="1"/>
    <col min="4096" max="4097" width="20.625" style="247" customWidth="1"/>
    <col min="4098" max="4098" width="18" style="247" customWidth="1"/>
    <col min="4099" max="4100" width="12.875" style="247" customWidth="1"/>
    <col min="4101" max="4346" width="9" style="247"/>
    <col min="4347" max="4347" width="9.625" style="247" customWidth="1"/>
    <col min="4348" max="4348" width="45" style="247" customWidth="1"/>
    <col min="4349" max="4350" width="38.75" style="247" customWidth="1"/>
    <col min="4351" max="4351" width="3.375" style="247" customWidth="1"/>
    <col min="4352" max="4353" width="20.625" style="247" customWidth="1"/>
    <col min="4354" max="4354" width="18" style="247" customWidth="1"/>
    <col min="4355" max="4356" width="12.875" style="247" customWidth="1"/>
    <col min="4357" max="4602" width="9" style="247"/>
    <col min="4603" max="4603" width="9.625" style="247" customWidth="1"/>
    <col min="4604" max="4604" width="45" style="247" customWidth="1"/>
    <col min="4605" max="4606" width="38.75" style="247" customWidth="1"/>
    <col min="4607" max="4607" width="3.375" style="247" customWidth="1"/>
    <col min="4608" max="4609" width="20.625" style="247" customWidth="1"/>
    <col min="4610" max="4610" width="18" style="247" customWidth="1"/>
    <col min="4611" max="4612" width="12.875" style="247" customWidth="1"/>
    <col min="4613" max="4858" width="9" style="247"/>
    <col min="4859" max="4859" width="9.625" style="247" customWidth="1"/>
    <col min="4860" max="4860" width="45" style="247" customWidth="1"/>
    <col min="4861" max="4862" width="38.75" style="247" customWidth="1"/>
    <col min="4863" max="4863" width="3.375" style="247" customWidth="1"/>
    <col min="4864" max="4865" width="20.625" style="247" customWidth="1"/>
    <col min="4866" max="4866" width="18" style="247" customWidth="1"/>
    <col min="4867" max="4868" width="12.875" style="247" customWidth="1"/>
    <col min="4869" max="5114" width="9" style="247"/>
    <col min="5115" max="5115" width="9.625" style="247" customWidth="1"/>
    <col min="5116" max="5116" width="45" style="247" customWidth="1"/>
    <col min="5117" max="5118" width="38.75" style="247" customWidth="1"/>
    <col min="5119" max="5119" width="3.375" style="247" customWidth="1"/>
    <col min="5120" max="5121" width="20.625" style="247" customWidth="1"/>
    <col min="5122" max="5122" width="18" style="247" customWidth="1"/>
    <col min="5123" max="5124" width="12.875" style="247" customWidth="1"/>
    <col min="5125" max="5370" width="9" style="247"/>
    <col min="5371" max="5371" width="9.625" style="247" customWidth="1"/>
    <col min="5372" max="5372" width="45" style="247" customWidth="1"/>
    <col min="5373" max="5374" width="38.75" style="247" customWidth="1"/>
    <col min="5375" max="5375" width="3.375" style="247" customWidth="1"/>
    <col min="5376" max="5377" width="20.625" style="247" customWidth="1"/>
    <col min="5378" max="5378" width="18" style="247" customWidth="1"/>
    <col min="5379" max="5380" width="12.875" style="247" customWidth="1"/>
    <col min="5381" max="5626" width="9" style="247"/>
    <col min="5627" max="5627" width="9.625" style="247" customWidth="1"/>
    <col min="5628" max="5628" width="45" style="247" customWidth="1"/>
    <col min="5629" max="5630" width="38.75" style="247" customWidth="1"/>
    <col min="5631" max="5631" width="3.375" style="247" customWidth="1"/>
    <col min="5632" max="5633" width="20.625" style="247" customWidth="1"/>
    <col min="5634" max="5634" width="18" style="247" customWidth="1"/>
    <col min="5635" max="5636" width="12.875" style="247" customWidth="1"/>
    <col min="5637" max="5882" width="9" style="247"/>
    <col min="5883" max="5883" width="9.625" style="247" customWidth="1"/>
    <col min="5884" max="5884" width="45" style="247" customWidth="1"/>
    <col min="5885" max="5886" width="38.75" style="247" customWidth="1"/>
    <col min="5887" max="5887" width="3.375" style="247" customWidth="1"/>
    <col min="5888" max="5889" width="20.625" style="247" customWidth="1"/>
    <col min="5890" max="5890" width="18" style="247" customWidth="1"/>
    <col min="5891" max="5892" width="12.875" style="247" customWidth="1"/>
    <col min="5893" max="6138" width="9" style="247"/>
    <col min="6139" max="6139" width="9.625" style="247" customWidth="1"/>
    <col min="6140" max="6140" width="45" style="247" customWidth="1"/>
    <col min="6141" max="6142" width="38.75" style="247" customWidth="1"/>
    <col min="6143" max="6143" width="3.375" style="247" customWidth="1"/>
    <col min="6144" max="6145" width="20.625" style="247" customWidth="1"/>
    <col min="6146" max="6146" width="18" style="247" customWidth="1"/>
    <col min="6147" max="6148" width="12.875" style="247" customWidth="1"/>
    <col min="6149" max="6394" width="9" style="247"/>
    <col min="6395" max="6395" width="9.625" style="247" customWidth="1"/>
    <col min="6396" max="6396" width="45" style="247" customWidth="1"/>
    <col min="6397" max="6398" width="38.75" style="247" customWidth="1"/>
    <col min="6399" max="6399" width="3.375" style="247" customWidth="1"/>
    <col min="6400" max="6401" width="20.625" style="247" customWidth="1"/>
    <col min="6402" max="6402" width="18" style="247" customWidth="1"/>
    <col min="6403" max="6404" width="12.875" style="247" customWidth="1"/>
    <col min="6405" max="6650" width="9" style="247"/>
    <col min="6651" max="6651" width="9.625" style="247" customWidth="1"/>
    <col min="6652" max="6652" width="45" style="247" customWidth="1"/>
    <col min="6653" max="6654" width="38.75" style="247" customWidth="1"/>
    <col min="6655" max="6655" width="3.375" style="247" customWidth="1"/>
    <col min="6656" max="6657" width="20.625" style="247" customWidth="1"/>
    <col min="6658" max="6658" width="18" style="247" customWidth="1"/>
    <col min="6659" max="6660" width="12.875" style="247" customWidth="1"/>
    <col min="6661" max="6906" width="9" style="247"/>
    <col min="6907" max="6907" width="9.625" style="247" customWidth="1"/>
    <col min="6908" max="6908" width="45" style="247" customWidth="1"/>
    <col min="6909" max="6910" width="38.75" style="247" customWidth="1"/>
    <col min="6911" max="6911" width="3.375" style="247" customWidth="1"/>
    <col min="6912" max="6913" width="20.625" style="247" customWidth="1"/>
    <col min="6914" max="6914" width="18" style="247" customWidth="1"/>
    <col min="6915" max="6916" width="12.875" style="247" customWidth="1"/>
    <col min="6917" max="7162" width="9" style="247"/>
    <col min="7163" max="7163" width="9.625" style="247" customWidth="1"/>
    <col min="7164" max="7164" width="45" style="247" customWidth="1"/>
    <col min="7165" max="7166" width="38.75" style="247" customWidth="1"/>
    <col min="7167" max="7167" width="3.375" style="247" customWidth="1"/>
    <col min="7168" max="7169" width="20.625" style="247" customWidth="1"/>
    <col min="7170" max="7170" width="18" style="247" customWidth="1"/>
    <col min="7171" max="7172" width="12.875" style="247" customWidth="1"/>
    <col min="7173" max="7418" width="9" style="247"/>
    <col min="7419" max="7419" width="9.625" style="247" customWidth="1"/>
    <col min="7420" max="7420" width="45" style="247" customWidth="1"/>
    <col min="7421" max="7422" width="38.75" style="247" customWidth="1"/>
    <col min="7423" max="7423" width="3.375" style="247" customWidth="1"/>
    <col min="7424" max="7425" width="20.625" style="247" customWidth="1"/>
    <col min="7426" max="7426" width="18" style="247" customWidth="1"/>
    <col min="7427" max="7428" width="12.875" style="247" customWidth="1"/>
    <col min="7429" max="7674" width="9" style="247"/>
    <col min="7675" max="7675" width="9.625" style="247" customWidth="1"/>
    <col min="7676" max="7676" width="45" style="247" customWidth="1"/>
    <col min="7677" max="7678" width="38.75" style="247" customWidth="1"/>
    <col min="7679" max="7679" width="3.375" style="247" customWidth="1"/>
    <col min="7680" max="7681" width="20.625" style="247" customWidth="1"/>
    <col min="7682" max="7682" width="18" style="247" customWidth="1"/>
    <col min="7683" max="7684" width="12.875" style="247" customWidth="1"/>
    <col min="7685" max="7930" width="9" style="247"/>
    <col min="7931" max="7931" width="9.625" style="247" customWidth="1"/>
    <col min="7932" max="7932" width="45" style="247" customWidth="1"/>
    <col min="7933" max="7934" width="38.75" style="247" customWidth="1"/>
    <col min="7935" max="7935" width="3.375" style="247" customWidth="1"/>
    <col min="7936" max="7937" width="20.625" style="247" customWidth="1"/>
    <col min="7938" max="7938" width="18" style="247" customWidth="1"/>
    <col min="7939" max="7940" width="12.875" style="247" customWidth="1"/>
    <col min="7941" max="8186" width="9" style="247"/>
    <col min="8187" max="8187" width="9.625" style="247" customWidth="1"/>
    <col min="8188" max="8188" width="45" style="247" customWidth="1"/>
    <col min="8189" max="8190" width="38.75" style="247" customWidth="1"/>
    <col min="8191" max="8191" width="3.375" style="247" customWidth="1"/>
    <col min="8192" max="8193" width="20.625" style="247" customWidth="1"/>
    <col min="8194" max="8194" width="18" style="247" customWidth="1"/>
    <col min="8195" max="8196" width="12.875" style="247" customWidth="1"/>
    <col min="8197" max="8442" width="9" style="247"/>
    <col min="8443" max="8443" width="9.625" style="247" customWidth="1"/>
    <col min="8444" max="8444" width="45" style="247" customWidth="1"/>
    <col min="8445" max="8446" width="38.75" style="247" customWidth="1"/>
    <col min="8447" max="8447" width="3.375" style="247" customWidth="1"/>
    <col min="8448" max="8449" width="20.625" style="247" customWidth="1"/>
    <col min="8450" max="8450" width="18" style="247" customWidth="1"/>
    <col min="8451" max="8452" width="12.875" style="247" customWidth="1"/>
    <col min="8453" max="8698" width="9" style="247"/>
    <col min="8699" max="8699" width="9.625" style="247" customWidth="1"/>
    <col min="8700" max="8700" width="45" style="247" customWidth="1"/>
    <col min="8701" max="8702" width="38.75" style="247" customWidth="1"/>
    <col min="8703" max="8703" width="3.375" style="247" customWidth="1"/>
    <col min="8704" max="8705" width="20.625" style="247" customWidth="1"/>
    <col min="8706" max="8706" width="18" style="247" customWidth="1"/>
    <col min="8707" max="8708" width="12.875" style="247" customWidth="1"/>
    <col min="8709" max="8954" width="9" style="247"/>
    <col min="8955" max="8955" width="9.625" style="247" customWidth="1"/>
    <col min="8956" max="8956" width="45" style="247" customWidth="1"/>
    <col min="8957" max="8958" width="38.75" style="247" customWidth="1"/>
    <col min="8959" max="8959" width="3.375" style="247" customWidth="1"/>
    <col min="8960" max="8961" width="20.625" style="247" customWidth="1"/>
    <col min="8962" max="8962" width="18" style="247" customWidth="1"/>
    <col min="8963" max="8964" width="12.875" style="247" customWidth="1"/>
    <col min="8965" max="9210" width="9" style="247"/>
    <col min="9211" max="9211" width="9.625" style="247" customWidth="1"/>
    <col min="9212" max="9212" width="45" style="247" customWidth="1"/>
    <col min="9213" max="9214" width="38.75" style="247" customWidth="1"/>
    <col min="9215" max="9215" width="3.375" style="247" customWidth="1"/>
    <col min="9216" max="9217" width="20.625" style="247" customWidth="1"/>
    <col min="9218" max="9218" width="18" style="247" customWidth="1"/>
    <col min="9219" max="9220" width="12.875" style="247" customWidth="1"/>
    <col min="9221" max="9466" width="9" style="247"/>
    <col min="9467" max="9467" width="9.625" style="247" customWidth="1"/>
    <col min="9468" max="9468" width="45" style="247" customWidth="1"/>
    <col min="9469" max="9470" width="38.75" style="247" customWidth="1"/>
    <col min="9471" max="9471" width="3.375" style="247" customWidth="1"/>
    <col min="9472" max="9473" width="20.625" style="247" customWidth="1"/>
    <col min="9474" max="9474" width="18" style="247" customWidth="1"/>
    <col min="9475" max="9476" width="12.875" style="247" customWidth="1"/>
    <col min="9477" max="9722" width="9" style="247"/>
    <col min="9723" max="9723" width="9.625" style="247" customWidth="1"/>
    <col min="9724" max="9724" width="45" style="247" customWidth="1"/>
    <col min="9725" max="9726" width="38.75" style="247" customWidth="1"/>
    <col min="9727" max="9727" width="3.375" style="247" customWidth="1"/>
    <col min="9728" max="9729" width="20.625" style="247" customWidth="1"/>
    <col min="9730" max="9730" width="18" style="247" customWidth="1"/>
    <col min="9731" max="9732" width="12.875" style="247" customWidth="1"/>
    <col min="9733" max="9978" width="9" style="247"/>
    <col min="9979" max="9979" width="9.625" style="247" customWidth="1"/>
    <col min="9980" max="9980" width="45" style="247" customWidth="1"/>
    <col min="9981" max="9982" width="38.75" style="247" customWidth="1"/>
    <col min="9983" max="9983" width="3.375" style="247" customWidth="1"/>
    <col min="9984" max="9985" width="20.625" style="247" customWidth="1"/>
    <col min="9986" max="9986" width="18" style="247" customWidth="1"/>
    <col min="9987" max="9988" width="12.875" style="247" customWidth="1"/>
    <col min="9989" max="10234" width="9" style="247"/>
    <col min="10235" max="10235" width="9.625" style="247" customWidth="1"/>
    <col min="10236" max="10236" width="45" style="247" customWidth="1"/>
    <col min="10237" max="10238" width="38.75" style="247" customWidth="1"/>
    <col min="10239" max="10239" width="3.375" style="247" customWidth="1"/>
    <col min="10240" max="10241" width="20.625" style="247" customWidth="1"/>
    <col min="10242" max="10242" width="18" style="247" customWidth="1"/>
    <col min="10243" max="10244" width="12.875" style="247" customWidth="1"/>
    <col min="10245" max="10490" width="9" style="247"/>
    <col min="10491" max="10491" width="9.625" style="247" customWidth="1"/>
    <col min="10492" max="10492" width="45" style="247" customWidth="1"/>
    <col min="10493" max="10494" width="38.75" style="247" customWidth="1"/>
    <col min="10495" max="10495" width="3.375" style="247" customWidth="1"/>
    <col min="10496" max="10497" width="20.625" style="247" customWidth="1"/>
    <col min="10498" max="10498" width="18" style="247" customWidth="1"/>
    <col min="10499" max="10500" width="12.875" style="247" customWidth="1"/>
    <col min="10501" max="10746" width="9" style="247"/>
    <col min="10747" max="10747" width="9.625" style="247" customWidth="1"/>
    <col min="10748" max="10748" width="45" style="247" customWidth="1"/>
    <col min="10749" max="10750" width="38.75" style="247" customWidth="1"/>
    <col min="10751" max="10751" width="3.375" style="247" customWidth="1"/>
    <col min="10752" max="10753" width="20.625" style="247" customWidth="1"/>
    <col min="10754" max="10754" width="18" style="247" customWidth="1"/>
    <col min="10755" max="10756" width="12.875" style="247" customWidth="1"/>
    <col min="10757" max="11002" width="9" style="247"/>
    <col min="11003" max="11003" width="9.625" style="247" customWidth="1"/>
    <col min="11004" max="11004" width="45" style="247" customWidth="1"/>
    <col min="11005" max="11006" width="38.75" style="247" customWidth="1"/>
    <col min="11007" max="11007" width="3.375" style="247" customWidth="1"/>
    <col min="11008" max="11009" width="20.625" style="247" customWidth="1"/>
    <col min="11010" max="11010" width="18" style="247" customWidth="1"/>
    <col min="11011" max="11012" width="12.875" style="247" customWidth="1"/>
    <col min="11013" max="11258" width="9" style="247"/>
    <col min="11259" max="11259" width="9.625" style="247" customWidth="1"/>
    <col min="11260" max="11260" width="45" style="247" customWidth="1"/>
    <col min="11261" max="11262" width="38.75" style="247" customWidth="1"/>
    <col min="11263" max="11263" width="3.375" style="247" customWidth="1"/>
    <col min="11264" max="11265" width="20.625" style="247" customWidth="1"/>
    <col min="11266" max="11266" width="18" style="247" customWidth="1"/>
    <col min="11267" max="11268" width="12.875" style="247" customWidth="1"/>
    <col min="11269" max="11514" width="9" style="247"/>
    <col min="11515" max="11515" width="9.625" style="247" customWidth="1"/>
    <col min="11516" max="11516" width="45" style="247" customWidth="1"/>
    <col min="11517" max="11518" width="38.75" style="247" customWidth="1"/>
    <col min="11519" max="11519" width="3.375" style="247" customWidth="1"/>
    <col min="11520" max="11521" width="20.625" style="247" customWidth="1"/>
    <col min="11522" max="11522" width="18" style="247" customWidth="1"/>
    <col min="11523" max="11524" width="12.875" style="247" customWidth="1"/>
    <col min="11525" max="11770" width="9" style="247"/>
    <col min="11771" max="11771" width="9.625" style="247" customWidth="1"/>
    <col min="11772" max="11772" width="45" style="247" customWidth="1"/>
    <col min="11773" max="11774" width="38.75" style="247" customWidth="1"/>
    <col min="11775" max="11775" width="3.375" style="247" customWidth="1"/>
    <col min="11776" max="11777" width="20.625" style="247" customWidth="1"/>
    <col min="11778" max="11778" width="18" style="247" customWidth="1"/>
    <col min="11779" max="11780" width="12.875" style="247" customWidth="1"/>
    <col min="11781" max="12026" width="9" style="247"/>
    <col min="12027" max="12027" width="9.625" style="247" customWidth="1"/>
    <col min="12028" max="12028" width="45" style="247" customWidth="1"/>
    <col min="12029" max="12030" width="38.75" style="247" customWidth="1"/>
    <col min="12031" max="12031" width="3.375" style="247" customWidth="1"/>
    <col min="12032" max="12033" width="20.625" style="247" customWidth="1"/>
    <col min="12034" max="12034" width="18" style="247" customWidth="1"/>
    <col min="12035" max="12036" width="12.875" style="247" customWidth="1"/>
    <col min="12037" max="12282" width="9" style="247"/>
    <col min="12283" max="12283" width="9.625" style="247" customWidth="1"/>
    <col min="12284" max="12284" width="45" style="247" customWidth="1"/>
    <col min="12285" max="12286" width="38.75" style="247" customWidth="1"/>
    <col min="12287" max="12287" width="3.375" style="247" customWidth="1"/>
    <col min="12288" max="12289" width="20.625" style="247" customWidth="1"/>
    <col min="12290" max="12290" width="18" style="247" customWidth="1"/>
    <col min="12291" max="12292" width="12.875" style="247" customWidth="1"/>
    <col min="12293" max="12538" width="9" style="247"/>
    <col min="12539" max="12539" width="9.625" style="247" customWidth="1"/>
    <col min="12540" max="12540" width="45" style="247" customWidth="1"/>
    <col min="12541" max="12542" width="38.75" style="247" customWidth="1"/>
    <col min="12543" max="12543" width="3.375" style="247" customWidth="1"/>
    <col min="12544" max="12545" width="20.625" style="247" customWidth="1"/>
    <col min="12546" max="12546" width="18" style="247" customWidth="1"/>
    <col min="12547" max="12548" width="12.875" style="247" customWidth="1"/>
    <col min="12549" max="12794" width="9" style="247"/>
    <col min="12795" max="12795" width="9.625" style="247" customWidth="1"/>
    <col min="12796" max="12796" width="45" style="247" customWidth="1"/>
    <col min="12797" max="12798" width="38.75" style="247" customWidth="1"/>
    <col min="12799" max="12799" width="3.375" style="247" customWidth="1"/>
    <col min="12800" max="12801" width="20.625" style="247" customWidth="1"/>
    <col min="12802" max="12802" width="18" style="247" customWidth="1"/>
    <col min="12803" max="12804" width="12.875" style="247" customWidth="1"/>
    <col min="12805" max="13050" width="9" style="247"/>
    <col min="13051" max="13051" width="9.625" style="247" customWidth="1"/>
    <col min="13052" max="13052" width="45" style="247" customWidth="1"/>
    <col min="13053" max="13054" width="38.75" style="247" customWidth="1"/>
    <col min="13055" max="13055" width="3.375" style="247" customWidth="1"/>
    <col min="13056" max="13057" width="20.625" style="247" customWidth="1"/>
    <col min="13058" max="13058" width="18" style="247" customWidth="1"/>
    <col min="13059" max="13060" width="12.875" style="247" customWidth="1"/>
    <col min="13061" max="13306" width="9" style="247"/>
    <col min="13307" max="13307" width="9.625" style="247" customWidth="1"/>
    <col min="13308" max="13308" width="45" style="247" customWidth="1"/>
    <col min="13309" max="13310" width="38.75" style="247" customWidth="1"/>
    <col min="13311" max="13311" width="3.375" style="247" customWidth="1"/>
    <col min="13312" max="13313" width="20.625" style="247" customWidth="1"/>
    <col min="13314" max="13314" width="18" style="247" customWidth="1"/>
    <col min="13315" max="13316" width="12.875" style="247" customWidth="1"/>
    <col min="13317" max="13562" width="9" style="247"/>
    <col min="13563" max="13563" width="9.625" style="247" customWidth="1"/>
    <col min="13564" max="13564" width="45" style="247" customWidth="1"/>
    <col min="13565" max="13566" width="38.75" style="247" customWidth="1"/>
    <col min="13567" max="13567" width="3.375" style="247" customWidth="1"/>
    <col min="13568" max="13569" width="20.625" style="247" customWidth="1"/>
    <col min="13570" max="13570" width="18" style="247" customWidth="1"/>
    <col min="13571" max="13572" width="12.875" style="247" customWidth="1"/>
    <col min="13573" max="13818" width="9" style="247"/>
    <col min="13819" max="13819" width="9.625" style="247" customWidth="1"/>
    <col min="13820" max="13820" width="45" style="247" customWidth="1"/>
    <col min="13821" max="13822" width="38.75" style="247" customWidth="1"/>
    <col min="13823" max="13823" width="3.375" style="247" customWidth="1"/>
    <col min="13824" max="13825" width="20.625" style="247" customWidth="1"/>
    <col min="13826" max="13826" width="18" style="247" customWidth="1"/>
    <col min="13827" max="13828" width="12.875" style="247" customWidth="1"/>
    <col min="13829" max="14074" width="9" style="247"/>
    <col min="14075" max="14075" width="9.625" style="247" customWidth="1"/>
    <col min="14076" max="14076" width="45" style="247" customWidth="1"/>
    <col min="14077" max="14078" width="38.75" style="247" customWidth="1"/>
    <col min="14079" max="14079" width="3.375" style="247" customWidth="1"/>
    <col min="14080" max="14081" width="20.625" style="247" customWidth="1"/>
    <col min="14082" max="14082" width="18" style="247" customWidth="1"/>
    <col min="14083" max="14084" width="12.875" style="247" customWidth="1"/>
    <col min="14085" max="14330" width="9" style="247"/>
    <col min="14331" max="14331" width="9.625" style="247" customWidth="1"/>
    <col min="14332" max="14332" width="45" style="247" customWidth="1"/>
    <col min="14333" max="14334" width="38.75" style="247" customWidth="1"/>
    <col min="14335" max="14335" width="3.375" style="247" customWidth="1"/>
    <col min="14336" max="14337" width="20.625" style="247" customWidth="1"/>
    <col min="14338" max="14338" width="18" style="247" customWidth="1"/>
    <col min="14339" max="14340" width="12.875" style="247" customWidth="1"/>
    <col min="14341" max="14586" width="9" style="247"/>
    <col min="14587" max="14587" width="9.625" style="247" customWidth="1"/>
    <col min="14588" max="14588" width="45" style="247" customWidth="1"/>
    <col min="14589" max="14590" width="38.75" style="247" customWidth="1"/>
    <col min="14591" max="14591" width="3.375" style="247" customWidth="1"/>
    <col min="14592" max="14593" width="20.625" style="247" customWidth="1"/>
    <col min="14594" max="14594" width="18" style="247" customWidth="1"/>
    <col min="14595" max="14596" width="12.875" style="247" customWidth="1"/>
    <col min="14597" max="14842" width="9" style="247"/>
    <col min="14843" max="14843" width="9.625" style="247" customWidth="1"/>
    <col min="14844" max="14844" width="45" style="247" customWidth="1"/>
    <col min="14845" max="14846" width="38.75" style="247" customWidth="1"/>
    <col min="14847" max="14847" width="3.375" style="247" customWidth="1"/>
    <col min="14848" max="14849" width="20.625" style="247" customWidth="1"/>
    <col min="14850" max="14850" width="18" style="247" customWidth="1"/>
    <col min="14851" max="14852" width="12.875" style="247" customWidth="1"/>
    <col min="14853" max="15098" width="9" style="247"/>
    <col min="15099" max="15099" width="9.625" style="247" customWidth="1"/>
    <col min="15100" max="15100" width="45" style="247" customWidth="1"/>
    <col min="15101" max="15102" width="38.75" style="247" customWidth="1"/>
    <col min="15103" max="15103" width="3.375" style="247" customWidth="1"/>
    <col min="15104" max="15105" width="20.625" style="247" customWidth="1"/>
    <col min="15106" max="15106" width="18" style="247" customWidth="1"/>
    <col min="15107" max="15108" width="12.875" style="247" customWidth="1"/>
    <col min="15109" max="15354" width="9" style="247"/>
    <col min="15355" max="15355" width="9.625" style="247" customWidth="1"/>
    <col min="15356" max="15356" width="45" style="247" customWidth="1"/>
    <col min="15357" max="15358" width="38.75" style="247" customWidth="1"/>
    <col min="15359" max="15359" width="3.375" style="247" customWidth="1"/>
    <col min="15360" max="15361" width="20.625" style="247" customWidth="1"/>
    <col min="15362" max="15362" width="18" style="247" customWidth="1"/>
    <col min="15363" max="15364" width="12.875" style="247" customWidth="1"/>
    <col min="15365" max="15610" width="9" style="247"/>
    <col min="15611" max="15611" width="9.625" style="247" customWidth="1"/>
    <col min="15612" max="15612" width="45" style="247" customWidth="1"/>
    <col min="15613" max="15614" width="38.75" style="247" customWidth="1"/>
    <col min="15615" max="15615" width="3.375" style="247" customWidth="1"/>
    <col min="15616" max="15617" width="20.625" style="247" customWidth="1"/>
    <col min="15618" max="15618" width="18" style="247" customWidth="1"/>
    <col min="15619" max="15620" width="12.875" style="247" customWidth="1"/>
    <col min="15621" max="15866" width="9" style="247"/>
    <col min="15867" max="15867" width="9.625" style="247" customWidth="1"/>
    <col min="15868" max="15868" width="45" style="247" customWidth="1"/>
    <col min="15869" max="15870" width="38.75" style="247" customWidth="1"/>
    <col min="15871" max="15871" width="3.375" style="247" customWidth="1"/>
    <col min="15872" max="15873" width="20.625" style="247" customWidth="1"/>
    <col min="15874" max="15874" width="18" style="247" customWidth="1"/>
    <col min="15875" max="15876" width="12.875" style="247" customWidth="1"/>
    <col min="15877" max="16122" width="9" style="247"/>
    <col min="16123" max="16123" width="9.625" style="247" customWidth="1"/>
    <col min="16124" max="16124" width="45" style="247" customWidth="1"/>
    <col min="16125" max="16126" width="38.75" style="247" customWidth="1"/>
    <col min="16127" max="16127" width="3.375" style="247" customWidth="1"/>
    <col min="16128" max="16129" width="20.625" style="247" customWidth="1"/>
    <col min="16130" max="16130" width="18" style="247" customWidth="1"/>
    <col min="16131" max="16132" width="12.875" style="247" customWidth="1"/>
    <col min="16133" max="16384" width="9" style="247"/>
  </cols>
  <sheetData>
    <row r="1" spans="1:7" s="219" customFormat="1" ht="22.5" customHeight="1" x14ac:dyDescent="0.2">
      <c r="A1" s="273" t="s">
        <v>123</v>
      </c>
      <c r="B1" s="273"/>
      <c r="C1" s="273"/>
      <c r="D1" s="273"/>
      <c r="E1" s="273"/>
      <c r="F1" s="273"/>
      <c r="G1" s="237"/>
    </row>
    <row r="2" spans="1:7" s="219" customFormat="1" ht="22.5" customHeight="1" x14ac:dyDescent="0.2">
      <c r="A2" s="273" t="s">
        <v>144</v>
      </c>
      <c r="B2" s="273"/>
      <c r="C2" s="273"/>
      <c r="D2" s="273"/>
      <c r="E2" s="273"/>
      <c r="F2" s="273"/>
      <c r="G2" s="237"/>
    </row>
    <row r="3" spans="1:7" s="219" customFormat="1" ht="22.5" customHeight="1" x14ac:dyDescent="0.2">
      <c r="A3" s="282" t="s">
        <v>0</v>
      </c>
      <c r="B3" s="282"/>
      <c r="C3" s="282"/>
      <c r="D3" s="282"/>
      <c r="E3" s="282"/>
      <c r="F3" s="282"/>
      <c r="G3" s="237"/>
    </row>
    <row r="4" spans="1:7" s="219" customFormat="1" ht="30" customHeight="1" x14ac:dyDescent="0.2">
      <c r="A4" s="205" t="s">
        <v>4</v>
      </c>
      <c r="B4" s="205" t="s">
        <v>9</v>
      </c>
      <c r="C4" s="205" t="s">
        <v>8</v>
      </c>
      <c r="D4" s="205" t="s">
        <v>10</v>
      </c>
      <c r="E4" s="205" t="s">
        <v>98</v>
      </c>
      <c r="F4" s="205" t="s">
        <v>145</v>
      </c>
      <c r="G4" s="237"/>
    </row>
    <row r="5" spans="1:7" s="214" customFormat="1" ht="23.25" x14ac:dyDescent="0.2">
      <c r="A5" s="207">
        <v>1</v>
      </c>
      <c r="B5" s="207" t="s">
        <v>128</v>
      </c>
      <c r="C5" s="238" t="s">
        <v>72</v>
      </c>
      <c r="D5" s="239">
        <v>2E-3</v>
      </c>
      <c r="E5" s="211">
        <v>126.34876496</v>
      </c>
      <c r="F5" s="211">
        <v>8.8444135500000005</v>
      </c>
      <c r="G5" s="240"/>
    </row>
    <row r="6" spans="1:7" s="217" customFormat="1" ht="23.25" x14ac:dyDescent="0.2">
      <c r="A6" s="207">
        <v>2</v>
      </c>
      <c r="B6" s="208">
        <v>8429</v>
      </c>
      <c r="C6" s="215" t="s">
        <v>146</v>
      </c>
      <c r="D6" s="210">
        <v>439.07900000000001</v>
      </c>
      <c r="E6" s="211">
        <v>58.479286930000001</v>
      </c>
      <c r="F6" s="211">
        <v>1.4193485400000001</v>
      </c>
      <c r="G6" s="241">
        <v>405010439</v>
      </c>
    </row>
    <row r="7" spans="1:7" s="214" customFormat="1" ht="23.25" x14ac:dyDescent="0.2">
      <c r="A7" s="207">
        <v>3</v>
      </c>
      <c r="B7" s="207" t="s">
        <v>132</v>
      </c>
      <c r="C7" s="215" t="s">
        <v>133</v>
      </c>
      <c r="D7" s="239">
        <v>2429.6</v>
      </c>
      <c r="E7" s="211">
        <v>36.29467648</v>
      </c>
      <c r="F7" s="211">
        <v>0</v>
      </c>
      <c r="G7" s="241">
        <v>139668092</v>
      </c>
    </row>
    <row r="8" spans="1:7" s="219" customFormat="1" ht="23.25" x14ac:dyDescent="0.2">
      <c r="A8" s="207">
        <v>4</v>
      </c>
      <c r="B8" s="208">
        <v>8544</v>
      </c>
      <c r="C8" s="218" t="s">
        <v>139</v>
      </c>
      <c r="D8" s="210">
        <v>6.4443899999999994</v>
      </c>
      <c r="E8" s="211">
        <v>10.82749501</v>
      </c>
      <c r="F8" s="211">
        <v>0.54297165000000003</v>
      </c>
      <c r="G8" s="241">
        <v>110951202</v>
      </c>
    </row>
    <row r="9" spans="1:7" s="219" customFormat="1" ht="23.25" x14ac:dyDescent="0.2">
      <c r="A9" s="207">
        <v>5</v>
      </c>
      <c r="B9" s="207" t="s">
        <v>147</v>
      </c>
      <c r="C9" s="215" t="s">
        <v>148</v>
      </c>
      <c r="D9" s="210">
        <v>1333.2</v>
      </c>
      <c r="E9" s="211">
        <v>9.4838387399999995</v>
      </c>
      <c r="F9" s="211">
        <v>0</v>
      </c>
      <c r="G9" s="241">
        <v>106073266</v>
      </c>
    </row>
    <row r="10" spans="1:7" s="219" customFormat="1" ht="46.5" x14ac:dyDescent="0.2">
      <c r="A10" s="207">
        <v>6</v>
      </c>
      <c r="B10" s="207" t="s">
        <v>149</v>
      </c>
      <c r="C10" s="218" t="s">
        <v>129</v>
      </c>
      <c r="D10" s="210">
        <v>38</v>
      </c>
      <c r="E10" s="211">
        <v>7.8254999999999999</v>
      </c>
      <c r="F10" s="211">
        <v>0</v>
      </c>
      <c r="G10" s="241">
        <v>72138475</v>
      </c>
    </row>
    <row r="11" spans="1:7" s="219" customFormat="1" ht="23.25" x14ac:dyDescent="0.2">
      <c r="A11" s="207">
        <v>7</v>
      </c>
      <c r="B11" s="208" t="s">
        <v>150</v>
      </c>
      <c r="C11" s="218" t="s">
        <v>53</v>
      </c>
      <c r="D11" s="210">
        <v>78.640199999999993</v>
      </c>
      <c r="E11" s="211">
        <v>7.4764920099999994</v>
      </c>
      <c r="F11" s="211">
        <v>0.53305046999999994</v>
      </c>
      <c r="G11" s="241">
        <v>67932948</v>
      </c>
    </row>
    <row r="12" spans="1:7" s="219" customFormat="1" ht="23.25" x14ac:dyDescent="0.2">
      <c r="A12" s="207">
        <v>8</v>
      </c>
      <c r="B12" s="207" t="s">
        <v>151</v>
      </c>
      <c r="C12" s="221" t="s">
        <v>152</v>
      </c>
      <c r="D12" s="210">
        <v>375.3</v>
      </c>
      <c r="E12" s="211">
        <v>7.3417578399999996</v>
      </c>
      <c r="F12" s="211">
        <v>0</v>
      </c>
      <c r="G12" s="241">
        <f>32532490+9177507+109326</f>
        <v>41819323</v>
      </c>
    </row>
    <row r="13" spans="1:7" s="219" customFormat="1" ht="23.25" x14ac:dyDescent="0.2">
      <c r="A13" s="207">
        <v>9</v>
      </c>
      <c r="B13" s="208" t="s">
        <v>136</v>
      </c>
      <c r="C13" s="215" t="s">
        <v>153</v>
      </c>
      <c r="D13" s="210">
        <v>262.90800000000002</v>
      </c>
      <c r="E13" s="211">
        <v>6.0782150499999998</v>
      </c>
      <c r="F13" s="211">
        <v>0</v>
      </c>
      <c r="G13" s="241">
        <f>19339010+7468233+250</f>
        <v>26807493</v>
      </c>
    </row>
    <row r="14" spans="1:7" s="219" customFormat="1" ht="23.25" x14ac:dyDescent="0.2">
      <c r="A14" s="207">
        <v>10</v>
      </c>
      <c r="B14" s="208" t="s">
        <v>126</v>
      </c>
      <c r="C14" s="215" t="s">
        <v>154</v>
      </c>
      <c r="D14" s="210">
        <v>965.5</v>
      </c>
      <c r="E14" s="211">
        <v>5.7801478699999995</v>
      </c>
      <c r="F14" s="211">
        <v>0</v>
      </c>
      <c r="G14" s="241"/>
    </row>
    <row r="15" spans="1:7" s="219" customFormat="1" ht="23.25" x14ac:dyDescent="0.2">
      <c r="A15" s="276" t="s">
        <v>79</v>
      </c>
      <c r="B15" s="277"/>
      <c r="C15" s="278"/>
      <c r="D15" s="222">
        <f>SUM(D5:D14)</f>
        <v>5928.6735900000003</v>
      </c>
      <c r="E15" s="223">
        <f>SUM(E5:E14)</f>
        <v>275.93617489000002</v>
      </c>
      <c r="F15" s="223">
        <f>SUM(F5:F14)</f>
        <v>11.339784209999999</v>
      </c>
      <c r="G15" s="237"/>
    </row>
    <row r="16" spans="1:7" s="219" customFormat="1" ht="24" thickBot="1" x14ac:dyDescent="0.25">
      <c r="A16" s="279" t="s">
        <v>30</v>
      </c>
      <c r="B16" s="280"/>
      <c r="C16" s="281"/>
      <c r="D16" s="225">
        <f>D17-D15</f>
        <v>1076.4346000000005</v>
      </c>
      <c r="E16" s="225">
        <f>E17-E15</f>
        <v>16.502336629999945</v>
      </c>
      <c r="F16" s="225">
        <f>F17-F15</f>
        <v>0.39919077000000058</v>
      </c>
      <c r="G16" s="237"/>
    </row>
    <row r="17" spans="1:7" s="219" customFormat="1" ht="24" thickBot="1" x14ac:dyDescent="0.25">
      <c r="A17" s="270" t="s">
        <v>33</v>
      </c>
      <c r="B17" s="271"/>
      <c r="C17" s="272"/>
      <c r="D17" s="227">
        <f>7005108.19/1000</f>
        <v>7005.1081900000008</v>
      </c>
      <c r="E17" s="227">
        <f>292438511.52/1000000</f>
        <v>292.43851151999996</v>
      </c>
      <c r="F17" s="227">
        <f>11738974.98/1000000</f>
        <v>11.73897498</v>
      </c>
      <c r="G17" s="242"/>
    </row>
    <row r="18" spans="1:7" s="219" customFormat="1" ht="28.5" customHeight="1" thickTop="1" x14ac:dyDescent="0.35">
      <c r="A18" s="228" t="s">
        <v>142</v>
      </c>
      <c r="B18" s="217"/>
      <c r="D18" s="243"/>
      <c r="E18" s="244"/>
      <c r="F18" s="224"/>
      <c r="G18" s="224"/>
    </row>
    <row r="19" spans="1:7" s="219" customFormat="1" ht="23.25" customHeight="1" x14ac:dyDescent="0.2">
      <c r="D19" s="232"/>
      <c r="E19" s="232"/>
      <c r="F19" s="224"/>
      <c r="G19" s="224"/>
    </row>
    <row r="20" spans="1:7" s="219" customFormat="1" ht="23.25" customHeight="1" x14ac:dyDescent="0.2">
      <c r="A20" s="219" t="s">
        <v>143</v>
      </c>
      <c r="D20" s="233"/>
      <c r="E20" s="233"/>
      <c r="F20" s="224"/>
      <c r="G20" s="224"/>
    </row>
    <row r="21" spans="1:7" s="219" customFormat="1" ht="14.25" customHeight="1" x14ac:dyDescent="0.2">
      <c r="A21" s="217"/>
      <c r="B21" s="217"/>
      <c r="D21" s="233"/>
      <c r="E21" s="233"/>
      <c r="F21" s="237"/>
      <c r="G21" s="237"/>
    </row>
    <row r="22" spans="1:7" s="219" customFormat="1" ht="14.25" customHeight="1" x14ac:dyDescent="0.2">
      <c r="A22" s="217"/>
      <c r="B22" s="217"/>
      <c r="D22" s="233"/>
      <c r="E22" s="233"/>
      <c r="F22" s="237"/>
      <c r="G22" s="237"/>
    </row>
    <row r="23" spans="1:7" s="219" customFormat="1" ht="14.25" customHeight="1" x14ac:dyDescent="0.2">
      <c r="A23" s="217"/>
      <c r="B23" s="217"/>
      <c r="D23" s="233"/>
      <c r="E23" s="245"/>
      <c r="F23" s="237"/>
      <c r="G23" s="237"/>
    </row>
    <row r="24" spans="1:7" s="219" customFormat="1" ht="18" customHeight="1" x14ac:dyDescent="0.2">
      <c r="A24" s="217"/>
      <c r="B24" s="217"/>
      <c r="F24" s="237"/>
      <c r="G24" s="237"/>
    </row>
    <row r="25" spans="1:7" s="219" customFormat="1" ht="17.25" customHeight="1" x14ac:dyDescent="0.2">
      <c r="A25" s="217"/>
      <c r="B25" s="217"/>
      <c r="F25" s="237"/>
      <c r="G25" s="237"/>
    </row>
    <row r="26" spans="1:7" s="219" customFormat="1" ht="18.75" customHeight="1" x14ac:dyDescent="0.2">
      <c r="A26" s="217"/>
      <c r="B26" s="217"/>
      <c r="F26" s="237"/>
      <c r="G26" s="237"/>
    </row>
    <row r="27" spans="1:7" s="219" customFormat="1" ht="23.25" x14ac:dyDescent="0.2">
      <c r="A27" s="217"/>
      <c r="B27" s="217"/>
      <c r="F27" s="237"/>
      <c r="G27" s="237"/>
    </row>
    <row r="28" spans="1:7" s="219" customFormat="1" ht="23.25" x14ac:dyDescent="0.2">
      <c r="A28" s="217"/>
      <c r="B28" s="217"/>
      <c r="F28" s="237"/>
      <c r="G28" s="237"/>
    </row>
    <row r="29" spans="1:7" s="219" customFormat="1" ht="23.25" x14ac:dyDescent="0.2">
      <c r="A29" s="217"/>
      <c r="B29" s="217"/>
      <c r="F29" s="237"/>
      <c r="G29" s="237"/>
    </row>
    <row r="30" spans="1:7" s="219" customFormat="1" ht="23.25" x14ac:dyDescent="0.2">
      <c r="A30" s="217"/>
      <c r="B30" s="217"/>
      <c r="F30" s="237"/>
      <c r="G30" s="237"/>
    </row>
    <row r="31" spans="1:7" s="219" customFormat="1" ht="23.25" x14ac:dyDescent="0.2">
      <c r="A31" s="217"/>
      <c r="B31" s="217"/>
      <c r="F31" s="237"/>
      <c r="G31" s="237"/>
    </row>
    <row r="32" spans="1:7" s="219" customFormat="1" ht="23.25" x14ac:dyDescent="0.2">
      <c r="A32" s="217"/>
      <c r="B32" s="217"/>
      <c r="F32" s="237"/>
      <c r="G32" s="237"/>
    </row>
    <row r="33" spans="1:7" s="219" customFormat="1" ht="23.25" x14ac:dyDescent="0.2">
      <c r="A33" s="217"/>
      <c r="B33" s="217"/>
      <c r="F33" s="237"/>
      <c r="G33" s="237"/>
    </row>
    <row r="34" spans="1:7" s="219" customFormat="1" ht="23.25" x14ac:dyDescent="0.2">
      <c r="A34" s="217"/>
      <c r="B34" s="217"/>
      <c r="F34" s="237"/>
      <c r="G34" s="237"/>
    </row>
    <row r="35" spans="1:7" s="219" customFormat="1" ht="23.25" x14ac:dyDescent="0.2">
      <c r="A35" s="217"/>
      <c r="B35" s="217"/>
      <c r="F35" s="237"/>
      <c r="G35" s="237"/>
    </row>
    <row r="36" spans="1:7" s="219" customFormat="1" ht="23.25" x14ac:dyDescent="0.2">
      <c r="A36" s="217"/>
      <c r="B36" s="217"/>
      <c r="F36" s="237"/>
      <c r="G36" s="237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ผด มิย62</vt:lpstr>
      <vt:lpstr>ต.ค.-มิ.ย.62 ผด</vt:lpstr>
      <vt:lpstr>ขาออกมิย62,ตค61-มิย62</vt:lpstr>
      <vt:lpstr>นำเข้าตค61-มิย62</vt:lpstr>
      <vt:lpstr>นำเข้ามิย62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Waewta Wongracha</dc:creator>
  <cp:lastModifiedBy>Ratchanee Meesanam</cp:lastModifiedBy>
  <cp:lastPrinted>2019-07-02T04:38:25Z</cp:lastPrinted>
  <dcterms:created xsi:type="dcterms:W3CDTF">2019-06-05T02:35:24Z</dcterms:created>
  <dcterms:modified xsi:type="dcterms:W3CDTF">2019-07-02T07:16:26Z</dcterms:modified>
</cp:coreProperties>
</file>